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media/image5.jpeg" ContentType="image/jpeg"/>
  <Override PartName="/xl/media/image6.jpeg" ContentType="image/jpeg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3" firstSheet="0" showHorizontalScroll="true" showSheetTabs="true" showVerticalScroll="true" tabRatio="749" windowHeight="8192" windowWidth="16384" xWindow="0" yWindow="0"/>
  </bookViews>
  <sheets>
    <sheet name="Inversion_Financiación" sheetId="1" state="visible" r:id="rId2"/>
    <sheet name="Balance Inicial" sheetId="2" state="visible" r:id="rId3"/>
    <sheet name="Cuenta de Resultados" sheetId="3" state="visible" r:id="rId4"/>
    <sheet name="Balance año 1" sheetId="4" state="visible" r:id="rId5"/>
    <sheet name="Cuenta de resultados completa" sheetId="5" state="visible" r:id="rId6"/>
  </sheets>
  <calcPr iterateCount="100" refMode="A1" iterate="false" iterateDelta="0.001"/>
</workbook>
</file>

<file path=xl/sharedStrings.xml><?xml version="1.0" encoding="utf-8"?>
<sst xmlns="http://schemas.openxmlformats.org/spreadsheetml/2006/main" count="139" uniqueCount="122">
  <si>
    <t>LAS INVERSIONES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</si>
  <si>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</si>
  <si>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</si>
  <si>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</si>
  <si>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</si>
  <si>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</si>
  <si>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</si>
  <si>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</si>
  <si>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</si>
  <si>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</si>
  <si>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</si>
  <si>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</si>
  <si>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</si>
  <si>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</si>
  <si>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Otras inversiones: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</si>
  <si>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</si>
  <si>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</si>
  <si>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</si>
  <si>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</si>
  <si>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</si>
  <si>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</si>
  <si>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</si>
  <si>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</si>
  <si>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</si>
  <si>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</si>
  <si>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</si>
  <si>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</si>
  <si>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Bancos, cajas, entidades financieras a largo plazo</t>
  </si>
  <si>
    <t>Bancos cajas, entidades financieras 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</si>
  <si>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</si>
  <si>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</si>
  <si>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</si>
  <si>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</si>
  <si>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</si>
  <si>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</si>
  <si>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</si>
  <si>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BALANCE INICIAL</t>
  </si>
  <si>
    <t>Instrucciones: Rellena el cuadro adjunto escribiendo los conceptos y el importe de la ficha 5.1 en la columna INVERSION (Activo). Después rellena la columna FINANCIACION, en el apartado de Recursos propios con los conceptos e importes de la ficha 5.2., y súmalos escribiendo su resultado en la línea Recursos Propios. El apartado exigible lo rellenaras con los conceptos e importes de la ficha 5.4. Súmalos escribiendo su resultado en la línea Exigible.Suma todo el activo y escribe su resultado en la fila TOTAL.Suma los Recursos Propios y el Exigible y su resultado escríbelo en la fila TOTAL. El TOTAL de la INVERSION y de la FINANCIACION han de ser los mismos.</t>
  </si>
  <si>
    <t>INVERSION (Activo)</t>
  </si>
  <si>
    <t>FINANCIACION (Pasivo)</t>
  </si>
  <si>
    <t>Activo no Corriente</t>
  </si>
  <si>
    <t>Recursos Propios</t>
  </si>
  <si>
    <t>Inmovilizado</t>
  </si>
  <si>
    <t>Capital social.</t>
  </si>
  <si>
    <t>Edificios</t>
  </si>
  <si>
    <t>Pérdidas/ganancias</t>
  </si>
  <si>
    <t>Maquinaria</t>
  </si>
  <si>
    <t>Reservas</t>
  </si>
  <si>
    <t>Mobiliario</t>
  </si>
  <si>
    <t>Equipos informáticos</t>
  </si>
  <si>
    <t>Exigible</t>
  </si>
  <si>
    <t>Deudas a largo plazo</t>
  </si>
  <si>
    <t>Activo corriente</t>
  </si>
  <si>
    <t>Deudas a corto plazo</t>
  </si>
  <si>
    <t>Disponible</t>
  </si>
  <si>
    <t>TOTAL</t>
  </si>
  <si>
    <t>CUENTA DE RESULTADOS</t>
  </si>
  <si>
    <t>TOTAL ANUAL  €</t>
  </si>
  <si>
    <t>Tus previsiones de ventas</t>
  </si>
  <si>
    <t>Consumo (Existencias iniciales + Compras – Existencias finales)</t>
  </si>
  <si>
    <t>Alquiler de local</t>
  </si>
  <si>
    <t>Asesoría-gestoría, etc</t>
  </si>
  <si>
    <t>Transportes</t>
  </si>
  <si>
    <t>Gastos bancarios</t>
  </si>
  <si>
    <t>Publicidad</t>
  </si>
  <si>
    <t>Coste Personal: socios/as</t>
  </si>
  <si>
    <t>Coste Personal: cuenta ajena</t>
  </si>
  <si>
    <t>Suministros (Luz, agua, teléfono, ...)</t>
  </si>
  <si>
    <t>Seguros</t>
  </si>
  <si>
    <t>Intereses de Deuda</t>
  </si>
  <si>
    <t>Amortizaciones</t>
  </si>
  <si>
    <t>Otros...</t>
  </si>
  <si>
    <t>Total gastos</t>
  </si>
  <si>
    <r>
      <t xml:space="preserve">Beneficio ó Pérdida </t>
    </r>
    <r>
      <rPr>
        <rFont val="Tahoma"/>
        <charset val="1"/>
        <family val="2"/>
        <b val="true"/>
        <sz val="10"/>
      </rPr>
      <t xml:space="preserve">(antes de impuestos)</t>
    </r>
  </si>
  <si>
    <t>BALANCE</t>
  </si>
  <si>
    <t>AÑO 0</t>
  </si>
  <si>
    <t>AÑO1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</si>
  <si>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</si>
  <si>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</si>
  <si>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</si>
  <si>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</si>
  <si>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</si>
  <si>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</si>
  <si>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</si>
  <si>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Inmovilizado material</t>
  </si>
  <si>
    <t>PASIVO NO CORRIENTE</t>
  </si>
  <si>
    <t>Deudas a largo plazo con entidades de crédito</t>
  </si>
  <si>
    <t>Amortización acumulada</t>
  </si>
  <si>
    <t>ACTIVO CORRIENTE</t>
  </si>
  <si>
    <t>PASIVO CORRIENTE</t>
  </si>
  <si>
    <t>Proveedores</t>
  </si>
  <si>
    <t>Realizable</t>
  </si>
  <si>
    <t>Inversiones financieras a corto plazo</t>
  </si>
  <si>
    <t>Bancos</t>
  </si>
  <si>
    <t>Caja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</si>
  <si>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</si>
  <si>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</si>
  <si>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</si>
  <si>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</si>
  <si>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</si>
  <si>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</si>
  <si>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</si>
  <si>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mercaderías/materias primas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</si>
  <si>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</si>
  <si>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</si>
  <si>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</si>
  <si>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</si>
  <si>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</si>
  <si>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</si>
  <si>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</si>
  <si>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</si>
  <si>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</si>
  <si>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Otros</t>
  </si>
  <si>
    <r>
      <t xml:space="preserve">Bº EXPLOTACIÓN/</t>
    </r>
    <r>
      <rPr>
        <rFont val="Arial"/>
        <charset val="1"/>
        <family val="2"/>
        <b val="true"/>
        <sz val="1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</si>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</sst>
</file>

<file path=xl/styles.xml><?xml version="1.0" encoding="utf-8"?>
<styleSheet xmlns="http://schemas.openxmlformats.org/spreadsheetml/2006/main">
  <numFmts count="3">
    <numFmt formatCode="GENERAL" numFmtId="164"/>
    <numFmt formatCode="#,##0" numFmtId="165"/>
    <numFmt formatCode="#,##0.00" numFmtId="166"/>
  </numFmts>
  <fonts count="2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ahoma"/>
      <charset val="1"/>
      <family val="2"/>
      <sz val="10"/>
    </font>
    <font>
      <name val="Tahoma"/>
      <charset val="1"/>
      <family val="2"/>
      <b val="true"/>
      <sz val="16"/>
    </font>
    <font>
      <name val="Tahoma"/>
      <charset val="1"/>
      <family val="2"/>
      <b val="true"/>
      <sz val="12"/>
    </font>
    <font>
      <name val="Tahoma"/>
      <charset val="1"/>
      <family val="2"/>
      <b val="true"/>
      <sz val="24"/>
    </font>
    <font>
      <name val="Tahoma"/>
      <charset val="1"/>
      <family val="2"/>
      <b val="true"/>
      <color rgb="00FF6600"/>
      <sz val="14"/>
    </font>
    <font>
      <name val="Tahoma"/>
      <charset val="1"/>
      <family val="2"/>
      <b val="true"/>
      <sz val="10"/>
    </font>
    <font>
      <name val="Arial"/>
      <charset val="1"/>
      <family val="2"/>
      <sz val="12"/>
    </font>
    <font>
      <name val="Tahoma"/>
      <charset val="1"/>
      <family val="2"/>
      <b val="true"/>
      <sz val="14"/>
    </font>
    <font>
      <name val="Tahoma"/>
      <charset val="1"/>
      <family val="2"/>
      <i val="true"/>
      <sz val="10"/>
    </font>
    <font>
      <name val="Tahoma"/>
      <charset val="1"/>
      <family val="2"/>
      <sz val="12"/>
    </font>
    <font>
      <name val="Calibri"/>
      <charset val="1"/>
      <family val="2"/>
      <b val="true"/>
      <color rgb="00000000"/>
      <sz val="12"/>
    </font>
    <font>
      <name val="Calibri"/>
      <charset val="1"/>
      <family val="2"/>
      <b val="true"/>
      <color rgb="00000000"/>
      <sz val="16"/>
    </font>
    <font>
      <name val="Arial"/>
      <charset val="1"/>
      <family val="2"/>
      <b val="true"/>
      <sz val="11"/>
    </font>
    <font>
      <name val="Arial"/>
      <charset val="1"/>
      <family val="2"/>
      <b val="true"/>
      <sz val="10"/>
    </font>
    <font>
      <name val="Calibri"/>
      <charset val="1"/>
      <family val="2"/>
      <color rgb="00000000"/>
      <sz val="11"/>
    </font>
    <font>
      <name val="Arial"/>
      <charset val="1"/>
      <family val="2"/>
      <b val="true"/>
      <color rgb="00000000"/>
      <sz val="11"/>
    </font>
    <font>
      <name val="Arial"/>
      <charset val="1"/>
      <family val="2"/>
      <b val="true"/>
      <sz val="14"/>
    </font>
    <font>
      <name val="Arial"/>
      <charset val="1"/>
      <family val="2"/>
      <b val="true"/>
      <color rgb="00000000"/>
      <sz val="9"/>
    </font>
    <font>
      <name val="Arial"/>
      <charset val="1"/>
      <family val="2"/>
      <b val="true"/>
      <color rgb="00000000"/>
      <sz val="12"/>
    </font>
    <font>
      <name val="Arial"/>
      <charset val="1"/>
      <family val="2"/>
      <color rgb="00000000"/>
      <sz val="11"/>
    </font>
    <font>
      <name val="Arial"/>
      <charset val="1"/>
      <family val="2"/>
      <b val="true"/>
      <sz val="12"/>
    </font>
  </fonts>
  <fills count="7">
    <fill>
      <patternFill patternType="none"/>
    </fill>
    <fill>
      <patternFill patternType="gray125"/>
    </fill>
    <fill>
      <patternFill patternType="solid">
        <fgColor rgb="00FF6600"/>
        <bgColor rgb="00FF9900"/>
      </patternFill>
    </fill>
    <fill>
      <patternFill patternType="solid">
        <fgColor rgb="00FFCC00"/>
        <bgColor rgb="00FFFF00"/>
      </patternFill>
    </fill>
    <fill>
      <patternFill patternType="solid">
        <fgColor rgb="00E6A768"/>
        <bgColor rgb="00FFCC99"/>
      </patternFill>
    </fill>
    <fill>
      <patternFill patternType="solid">
        <fgColor rgb="00CDD0B0"/>
        <bgColor rgb="00CCCCFF"/>
      </patternFill>
    </fill>
    <fill>
      <patternFill patternType="solid">
        <fgColor rgb="00CCECFF"/>
        <bgColor rgb="00CCFFFF"/>
      </patternFill>
    </fill>
  </fills>
  <borders count="16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/>
      <right/>
      <top/>
      <bottom style="thin"/>
      <diagonal/>
    </border>
    <border diagonalDown="false" diagonalUp="false">
      <left style="thin"/>
      <right style="hair"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 style="hair"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 style="thin"/>
      <right style="hair"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2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false" applyBorder="false" applyFont="true" applyProtection="false" borderId="0" fillId="0" fontId="5" numFmtId="164" xfId="0"/>
    <xf applyAlignment="false" applyBorder="false" applyFont="true" applyProtection="false" borderId="0" fillId="0" fontId="6" numFmtId="164" xfId="0"/>
    <xf applyAlignment="false" applyBorder="false" applyFont="true" applyProtection="false" borderId="0" fillId="0" fontId="7" numFmtId="164" xfId="0"/>
    <xf applyAlignment="true" applyBorder="true" applyFont="true" applyProtection="false" borderId="0" fillId="0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2" fontId="6" numFmtId="164" xfId="0">
      <alignment horizontal="center" indent="0" shrinkToFit="false" textRotation="0" vertical="top" wrapText="true"/>
    </xf>
    <xf applyAlignment="true" applyBorder="true" applyFont="true" applyProtection="false" borderId="1" fillId="3" fontId="9" numFmtId="164" xfId="0">
      <alignment horizontal="center" indent="0" shrinkToFit="false" textRotation="0" vertical="top" wrapText="true"/>
    </xf>
    <xf applyAlignment="true" applyBorder="true" applyFont="true" applyProtection="false" borderId="2" fillId="0" fontId="4" numFmtId="164" xfId="0">
      <alignment horizontal="general" indent="0" shrinkToFit="false" textRotation="0" vertical="top" wrapText="true"/>
    </xf>
    <xf applyAlignment="false" applyBorder="false" applyFont="true" applyProtection="false" borderId="0" fillId="0" fontId="10" numFmtId="165" xfId="0"/>
    <xf applyAlignment="true" applyBorder="true" applyFont="true" applyProtection="false" borderId="1" fillId="0" fontId="4" numFmtId="164" xfId="0">
      <alignment horizontal="general" indent="0" shrinkToFit="false" textRotation="0" vertical="top" wrapText="true"/>
    </xf>
    <xf applyAlignment="true" applyBorder="true" applyFont="true" applyProtection="true" borderId="1" fillId="0" fontId="4" numFmtId="166" xfId="0">
      <alignment horizontal="right" indent="0" shrinkToFit="false" textRotation="0" vertical="center" wrapText="true"/>
      <protection hidden="false" locked="false"/>
    </xf>
    <xf applyAlignment="true" applyBorder="true" applyFont="true" applyProtection="false" borderId="1" fillId="3" fontId="4" numFmtId="164" xfId="0">
      <alignment horizontal="left" indent="0" shrinkToFit="false" textRotation="0" vertical="top" wrapText="true"/>
    </xf>
    <xf applyAlignment="true" applyBorder="true" applyFont="true" applyProtection="true" borderId="1" fillId="0" fontId="4" numFmtId="164" xfId="0">
      <alignment horizontal="general" indent="0" shrinkToFit="false" textRotation="0" vertical="top" wrapText="true"/>
      <protection hidden="false" locked="false"/>
    </xf>
    <xf applyAlignment="false" applyBorder="true" applyFont="true" applyProtection="true" borderId="1" fillId="0" fontId="4" numFmtId="164" xfId="0">
      <protection hidden="false" locked="false"/>
    </xf>
    <xf applyAlignment="true" applyBorder="true" applyFont="true" applyProtection="false" borderId="3" fillId="0" fontId="4" numFmtId="164" xfId="0">
      <alignment horizontal="general" indent="0" shrinkToFit="false" textRotation="0" vertical="top" wrapText="true"/>
    </xf>
    <xf applyAlignment="true" applyBorder="true" applyFont="true" applyProtection="false" borderId="1" fillId="2" fontId="6" numFmtId="164" xfId="0">
      <alignment horizontal="right" indent="0" shrinkToFit="false" textRotation="0" vertical="center" wrapText="true"/>
    </xf>
    <xf applyAlignment="true" applyBorder="true" applyFont="true" applyProtection="false" borderId="1" fillId="2" fontId="6" numFmtId="166" xfId="0">
      <alignment horizontal="general" indent="0" shrinkToFit="false" textRotation="0" vertical="top" wrapText="true"/>
    </xf>
    <xf applyAlignment="true" applyBorder="true" applyFont="true" applyProtection="false" borderId="4" fillId="0" fontId="4" numFmtId="164" xfId="0">
      <alignment horizontal="left" indent="0" shrinkToFit="false" textRotation="0" vertical="center" wrapText="true"/>
    </xf>
    <xf applyAlignment="true" applyBorder="true" applyFont="true" applyProtection="false" borderId="1" fillId="2" fontId="6" numFmtId="164" xfId="0">
      <alignment horizontal="center" indent="0" shrinkToFit="false" textRotation="0" vertical="bottom" wrapText="true"/>
    </xf>
    <xf applyAlignment="true" applyBorder="true" applyFont="true" applyProtection="false" borderId="1" fillId="2" fontId="6" numFmtId="164" xfId="0">
      <alignment horizontal="center" indent="0" shrinkToFit="false" textRotation="0" vertical="center" wrapText="true"/>
    </xf>
    <xf applyAlignment="true" applyBorder="true" applyFont="true" applyProtection="true" borderId="2" fillId="0" fontId="4" numFmtId="164" xfId="0">
      <alignment horizontal="general" indent="0" shrinkToFit="false" textRotation="0" vertical="top" wrapText="true"/>
      <protection hidden="false" locked="false"/>
    </xf>
    <xf applyAlignment="true" applyBorder="true" applyFont="true" applyProtection="true" borderId="3" fillId="0" fontId="4" numFmtId="164" xfId="0">
      <alignment horizontal="general" indent="0" shrinkToFit="false" textRotation="0" vertical="top" wrapText="true"/>
      <protection hidden="false" locked="false"/>
    </xf>
    <xf applyAlignment="true" applyBorder="true" applyFont="true" applyProtection="false" borderId="1" fillId="2" fontId="6" numFmtId="166" xfId="0">
      <alignment horizontal="general" indent="0" shrinkToFit="false" textRotation="0" vertical="center" wrapText="true"/>
    </xf>
    <xf applyAlignment="false" applyBorder="false" applyFont="true" applyProtection="false" borderId="0" fillId="0" fontId="10" numFmtId="164" xfId="0"/>
    <xf applyAlignment="true" applyBorder="true" applyFont="true" applyProtection="true" borderId="2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" fillId="3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" fillId="0" fontId="4" numFmtId="164" xfId="0">
      <alignment horizontal="justify" indent="0" shrinkToFit="false" textRotation="0" vertical="top" wrapText="true"/>
      <protection hidden="false" locked="false"/>
    </xf>
    <xf applyAlignment="true" applyBorder="true" applyFont="true" applyProtection="true" borderId="3" fillId="0" fontId="4" numFmtId="166" xfId="0">
      <alignment horizontal="right" indent="0" shrinkToFit="false" textRotation="0" vertical="center" wrapText="true"/>
      <protection hidden="false" locked="false"/>
    </xf>
    <xf applyAlignment="true" applyBorder="true" applyFont="true" applyProtection="false" borderId="1" fillId="2" fontId="6" numFmtId="164" xfId="0">
      <alignment horizontal="right" indent="0" shrinkToFit="false" textRotation="0" vertical="top" wrapText="true"/>
    </xf>
    <xf applyAlignment="false" applyBorder="false" applyFont="true" applyProtection="false" borderId="0" fillId="0" fontId="11" numFmtId="164" xfId="0"/>
    <xf applyAlignment="true" applyBorder="true" applyFont="true" applyProtection="false" borderId="2" fillId="0" fontId="9" numFmtId="164" xfId="0">
      <alignment horizontal="general" indent="0" shrinkToFit="false" textRotation="0" vertical="top" wrapText="true"/>
    </xf>
    <xf applyAlignment="true" applyBorder="true" applyFont="true" applyProtection="false" borderId="1" fillId="0" fontId="12" numFmtId="164" xfId="0">
      <alignment horizontal="general" indent="0" shrinkToFit="false" textRotation="0" vertical="top" wrapText="true"/>
    </xf>
    <xf applyAlignment="true" applyBorder="true" applyFont="true" applyProtection="false" borderId="1" fillId="0" fontId="9" numFmtId="164" xfId="0">
      <alignment horizontal="general" indent="0" shrinkToFit="false" textRotation="0" vertical="top" wrapText="true"/>
    </xf>
    <xf applyAlignment="false" applyBorder="false" applyFont="true" applyProtection="false" borderId="0" fillId="0" fontId="13" numFmtId="164" xfId="0"/>
    <xf applyAlignment="true" applyBorder="true" applyFont="true" applyProtection="false" borderId="1" fillId="3" fontId="9" numFmtId="165" xfId="0">
      <alignment horizontal="center" indent="0" shrinkToFit="false" textRotation="0" vertical="top" wrapText="true"/>
    </xf>
    <xf applyAlignment="true" applyBorder="true" applyFont="true" applyProtection="false" borderId="0" fillId="0" fontId="14" numFmtId="164" xfId="0">
      <alignment horizontal="center" indent="0" shrinkToFit="false" textRotation="0" vertical="center" wrapText="false"/>
    </xf>
    <xf applyAlignment="true" applyBorder="true" applyFont="true" applyProtection="false" borderId="3" fillId="0" fontId="14" numFmtId="164" xfId="0">
      <alignment horizontal="center" indent="0" shrinkToFit="false" textRotation="0" vertical="center" wrapText="false"/>
    </xf>
    <xf applyAlignment="true" applyBorder="true" applyFont="true" applyProtection="false" borderId="5" fillId="0" fontId="14" numFmtId="164" xfId="0">
      <alignment horizontal="center" indent="0" shrinkToFit="false" textRotation="0" vertical="center" wrapText="false"/>
    </xf>
    <xf applyAlignment="true" applyBorder="true" applyFont="true" applyProtection="false" borderId="6" fillId="0" fontId="14" numFmtId="164" xfId="0">
      <alignment horizontal="center" indent="0" shrinkToFit="false" textRotation="0" vertical="center" wrapText="false"/>
    </xf>
    <xf applyAlignment="true" applyBorder="true" applyFont="true" applyProtection="false" borderId="7" fillId="0" fontId="14" numFmtId="164" xfId="0">
      <alignment horizontal="center" indent="0" shrinkToFit="false" textRotation="0" vertical="center" wrapText="false"/>
    </xf>
    <xf applyAlignment="true" applyBorder="true" applyFont="false" applyProtection="false" borderId="8" fillId="0" fontId="0" numFmtId="164" xfId="0">
      <alignment horizontal="center" indent="0" shrinkToFit="false" textRotation="0" vertical="bottom" wrapText="false"/>
    </xf>
    <xf applyAlignment="true" applyBorder="true" applyFont="true" applyProtection="false" borderId="9" fillId="0" fontId="14" numFmtId="164" xfId="0">
      <alignment horizontal="center" indent="0" shrinkToFit="false" textRotation="0" vertical="center" wrapText="false"/>
    </xf>
    <xf applyAlignment="true" applyBorder="true" applyFont="true" applyProtection="false" borderId="1" fillId="4" fontId="15" numFmtId="164" xfId="0">
      <alignment horizontal="center" indent="0" shrinkToFit="false" textRotation="0" vertical="bottom" wrapText="false"/>
    </xf>
    <xf applyAlignment="true" applyBorder="true" applyFont="true" applyProtection="false" borderId="1" fillId="4" fontId="15" numFmtId="164" xfId="0">
      <alignment horizontal="center" indent="0" shrinkToFit="false" textRotation="0" vertical="center" wrapText="false"/>
    </xf>
    <xf applyAlignment="true" applyBorder="true" applyFont="true" applyProtection="false" borderId="0" fillId="5" fontId="16" numFmtId="164" xfId="0">
      <alignment horizontal="general" indent="0" shrinkToFit="false" textRotation="0" vertical="center" wrapText="false"/>
    </xf>
    <xf applyAlignment="true" applyBorder="true" applyFont="true" applyProtection="false" borderId="10" fillId="5" fontId="16" numFmtId="165" xfId="0">
      <alignment horizontal="general" indent="0" shrinkToFit="false" textRotation="0" vertical="center" wrapText="false"/>
    </xf>
    <xf applyAlignment="true" applyBorder="true" applyFont="true" applyProtection="false" borderId="0" fillId="5" fontId="16" numFmtId="165" xfId="0">
      <alignment horizontal="general" indent="0" shrinkToFit="false" textRotation="0" vertical="center" wrapText="false"/>
    </xf>
    <xf applyAlignment="true" applyBorder="true" applyFont="true" applyProtection="false" borderId="11" fillId="5" fontId="16" numFmtId="165" xfId="0">
      <alignment horizontal="general" indent="0" shrinkToFit="false" textRotation="0" vertical="center" wrapText="false"/>
    </xf>
    <xf applyAlignment="true" applyBorder="true" applyFont="true" applyProtection="false" borderId="8" fillId="5" fontId="16" numFmtId="164" xfId="0">
      <alignment horizontal="general" indent="0" shrinkToFit="false" textRotation="0" vertical="center" wrapText="false"/>
    </xf>
    <xf applyAlignment="true" applyBorder="true" applyFont="true" applyProtection="false" borderId="12" fillId="5" fontId="16" numFmtId="165" xfId="0">
      <alignment horizontal="general" indent="0" shrinkToFit="false" textRotation="0" vertical="center" wrapText="false"/>
    </xf>
    <xf applyAlignment="true" applyBorder="true" applyFont="true" applyProtection="false" borderId="3" fillId="5" fontId="16" numFmtId="165" xfId="0">
      <alignment horizontal="general" indent="0" shrinkToFit="false" textRotation="0" vertical="center" wrapText="false"/>
    </xf>
    <xf applyAlignment="false" applyBorder="true" applyFont="true" applyProtection="false" borderId="0" fillId="6" fontId="17" numFmtId="164" xfId="0"/>
    <xf applyAlignment="false" applyBorder="true" applyFont="true" applyProtection="false" borderId="12" fillId="6" fontId="17" numFmtId="165" xfId="0"/>
    <xf applyAlignment="false" applyBorder="true" applyFont="true" applyProtection="false" borderId="10" fillId="6" fontId="17" numFmtId="165" xfId="0"/>
    <xf applyAlignment="false" applyBorder="true" applyFont="true" applyProtection="false" borderId="0" fillId="6" fontId="17" numFmtId="165" xfId="0"/>
    <xf applyAlignment="false" applyBorder="true" applyFont="true" applyProtection="false" borderId="11" fillId="6" fontId="17" numFmtId="165" xfId="0"/>
    <xf applyAlignment="false" applyBorder="true" applyFont="true" applyProtection="false" borderId="8" fillId="0" fontId="18" numFmtId="164" xfId="0"/>
    <xf applyAlignment="false" applyBorder="true" applyFont="false" applyProtection="false" borderId="12" fillId="0" fontId="0" numFmtId="165" xfId="0"/>
    <xf applyAlignment="false" applyBorder="true" applyFont="false" applyProtection="false" borderId="0" fillId="0" fontId="0" numFmtId="164" xfId="0"/>
    <xf applyAlignment="false" applyBorder="true" applyFont="false" applyProtection="false" borderId="10" fillId="0" fontId="0" numFmtId="165" xfId="0"/>
    <xf applyAlignment="false" applyBorder="true" applyFont="false" applyProtection="false" borderId="0" fillId="0" fontId="0" numFmtId="165" xfId="0"/>
    <xf applyAlignment="false" applyBorder="true" applyFont="false" applyProtection="false" borderId="11" fillId="0" fontId="0" numFmtId="165" xfId="0"/>
    <xf applyAlignment="false" applyBorder="true" applyFont="true" applyProtection="false" borderId="0" fillId="6" fontId="19" numFmtId="164" xfId="0"/>
    <xf applyAlignment="false" applyBorder="true" applyFont="true" applyProtection="false" borderId="12" fillId="6" fontId="19" numFmtId="165" xfId="0"/>
    <xf applyAlignment="false" applyBorder="true" applyFont="true" applyProtection="false" borderId="10" fillId="6" fontId="19" numFmtId="165" xfId="0"/>
    <xf applyAlignment="false" applyBorder="true" applyFont="true" applyProtection="false" borderId="0" fillId="6" fontId="19" numFmtId="165" xfId="0"/>
    <xf applyAlignment="false" applyBorder="true" applyFont="true" applyProtection="false" borderId="11" fillId="6" fontId="19" numFmtId="165" xfId="0"/>
    <xf applyAlignment="false" applyBorder="true" applyFont="false" applyProtection="false" borderId="12" fillId="0" fontId="0" numFmtId="164" xfId="0"/>
    <xf applyAlignment="false" applyBorder="true" applyFont="true" applyProtection="false" borderId="0" fillId="4" fontId="20" numFmtId="164" xfId="0"/>
    <xf applyAlignment="false" applyBorder="true" applyFont="true" applyProtection="false" borderId="2" fillId="4" fontId="20" numFmtId="165" xfId="0"/>
    <xf applyAlignment="false" applyBorder="true" applyFont="true" applyProtection="false" borderId="13" fillId="4" fontId="20" numFmtId="165" xfId="0"/>
    <xf applyAlignment="false" applyBorder="true" applyFont="true" applyProtection="false" borderId="14" fillId="4" fontId="20" numFmtId="165" xfId="0"/>
    <xf applyAlignment="false" applyBorder="true" applyFont="true" applyProtection="false" borderId="15" fillId="4" fontId="20" numFmtId="165" xfId="0"/>
    <xf applyAlignment="false" applyBorder="true" applyFont="true" applyProtection="false" borderId="8" fillId="4" fontId="20" numFmtId="164" xfId="0"/>
    <xf applyAlignment="false" applyBorder="true" applyFont="true" applyProtection="false" borderId="1" fillId="4" fontId="20" numFmtId="165" xfId="0"/>
    <xf applyAlignment="false" applyBorder="false" applyFont="true" applyProtection="false" borderId="0" fillId="0" fontId="0" numFmtId="164" xfId="0"/>
    <xf applyAlignment="false" applyBorder="true" applyFont="true" applyProtection="false" borderId="0" fillId="4" fontId="20" numFmtId="165" xfId="0"/>
    <xf applyAlignment="false" applyBorder="false" applyFont="true" applyProtection="false" borderId="0" fillId="0" fontId="21" numFmtId="164" xfId="0"/>
    <xf applyAlignment="true" applyBorder="false" applyFont="true" applyProtection="false" borderId="0" fillId="0" fontId="22" numFmtId="164" xfId="0">
      <alignment horizontal="center" indent="0" shrinkToFit="false" textRotation="0" vertical="bottom" wrapText="false"/>
    </xf>
    <xf applyAlignment="false" applyBorder="false" applyFont="true" applyProtection="false" borderId="0" fillId="6" fontId="19" numFmtId="164" xfId="0"/>
    <xf applyAlignment="false" applyBorder="false" applyFont="true" applyProtection="false" borderId="0" fillId="6" fontId="23" numFmtId="165" xfId="0"/>
    <xf applyAlignment="true" applyBorder="false" applyFont="true" applyProtection="false" borderId="0" fillId="0" fontId="23" numFmtId="164" xfId="0">
      <alignment horizontal="left" indent="0" shrinkToFit="false" textRotation="0" vertical="bottom" wrapText="false"/>
    </xf>
    <xf applyAlignment="false" applyBorder="false" applyFont="true" applyProtection="false" borderId="0" fillId="0" fontId="23" numFmtId="165" xfId="0"/>
    <xf applyAlignment="false" applyBorder="false" applyFont="true" applyProtection="false" borderId="0" fillId="0" fontId="23" numFmtId="164" xfId="0"/>
    <xf applyAlignment="true" applyBorder="false" applyFont="true" applyProtection="false" borderId="0" fillId="0" fontId="23" numFmtId="164" xfId="0">
      <alignment horizontal="right" indent="0" shrinkToFit="false" textRotation="0" vertical="bottom" wrapText="false"/>
    </xf>
    <xf applyAlignment="false" applyBorder="false" applyFont="true" applyProtection="false" borderId="0" fillId="5" fontId="22" numFmtId="164" xfId="0"/>
    <xf applyAlignment="false" applyBorder="false" applyFont="true" applyProtection="false" borderId="0" fillId="5" fontId="23" numFmtId="165" xfId="0"/>
    <xf applyAlignment="false" applyBorder="false" applyFont="true" applyProtection="false" borderId="0" fillId="4" fontId="24" numFmtId="164" xfId="0"/>
    <xf applyAlignment="false" applyBorder="false" applyFont="true" applyProtection="false" borderId="0" fillId="4" fontId="23" numFmtId="165" xfId="0"/>
    <xf applyAlignment="false" applyBorder="false" applyFont="true" applyProtection="false" borderId="0" fillId="4" fontId="16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DD0B0"/>
      <rgbColor rgb="00808080"/>
      <rgbColor rgb="009999FF"/>
      <rgbColor rgb="00993366"/>
      <rgbColor rgb="00FFFFCC"/>
      <rgbColor rgb="00CCECFF"/>
      <rgbColor rgb="00660066"/>
      <rgbColor rgb="00E6A768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2</xdr:col>
      <xdr:colOff>54000</xdr:colOff>
      <xdr:row>0</xdr:row>
      <xdr:rowOff>144720</xdr:rowOff>
    </xdr:from>
    <xdr:to>
      <xdr:col>5</xdr:col>
      <xdr:colOff>84240</xdr:colOff>
      <xdr:row>2</xdr:row>
      <xdr:rowOff>84960</xdr:rowOff>
    </xdr:to>
    <xdr:pic>
      <xdr:nvPicPr>
        <xdr:cNvPr descr="" id="0" name="Picture 10"/>
        <xdr:cNvPicPr/>
      </xdr:nvPicPr>
      <xdr:blipFill>
        <a:blip r:embed="rId1"/>
        <a:stretch>
          <a:fillRect/>
        </a:stretch>
      </xdr:blipFill>
      <xdr:spPr>
        <a:xfrm>
          <a:off x="1039320" y="144720"/>
          <a:ext cx="5846400" cy="356760"/>
        </a:xfrm>
        <a:prstGeom prst="rect">
          <a:avLst/>
        </a:prstGeom>
      </xdr:spPr>
    </xdr:pic>
    <xdr:clientData/>
  </xdr:twoCellAnchor>
  <xdr:twoCellAnchor editAs="absolute">
    <xdr:from>
      <xdr:col>5</xdr:col>
      <xdr:colOff>295560</xdr:colOff>
      <xdr:row>0</xdr:row>
      <xdr:rowOff>144720</xdr:rowOff>
    </xdr:from>
    <xdr:to>
      <xdr:col>8</xdr:col>
      <xdr:colOff>6480</xdr:colOff>
      <xdr:row>2</xdr:row>
      <xdr:rowOff>56520</xdr:rowOff>
    </xdr:to>
    <xdr:pic>
      <xdr:nvPicPr>
        <xdr:cNvPr descr="" id="1" name="4 Imagen"/>
        <xdr:cNvPicPr/>
      </xdr:nvPicPr>
      <xdr:blipFill>
        <a:blip r:embed="rId2"/>
        <a:stretch>
          <a:fillRect/>
        </a:stretch>
      </xdr:blipFill>
      <xdr:spPr>
        <a:xfrm>
          <a:off x="7097040" y="144720"/>
          <a:ext cx="2149200" cy="328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1</xdr:col>
      <xdr:colOff>226080</xdr:colOff>
      <xdr:row>0</xdr:row>
      <xdr:rowOff>144720</xdr:rowOff>
    </xdr:from>
    <xdr:to>
      <xdr:col>4</xdr:col>
      <xdr:colOff>429480</xdr:colOff>
      <xdr:row>4</xdr:row>
      <xdr:rowOff>57240</xdr:rowOff>
    </xdr:to>
    <xdr:pic>
      <xdr:nvPicPr>
        <xdr:cNvPr descr="" id="2" name="Picture 7"/>
        <xdr:cNvPicPr/>
      </xdr:nvPicPr>
      <xdr:blipFill>
        <a:blip r:embed="rId1"/>
        <a:stretch>
          <a:fillRect/>
        </a:stretch>
      </xdr:blipFill>
      <xdr:spPr>
        <a:xfrm>
          <a:off x="1038600" y="144720"/>
          <a:ext cx="5844240" cy="562680"/>
        </a:xfrm>
        <a:prstGeom prst="rect">
          <a:avLst/>
        </a:prstGeom>
      </xdr:spPr>
    </xdr:pic>
    <xdr:clientData/>
  </xdr:twoCellAnchor>
  <xdr:twoCellAnchor editAs="absolute">
    <xdr:from>
      <xdr:col>4</xdr:col>
      <xdr:colOff>1083600</xdr:colOff>
      <xdr:row>0</xdr:row>
      <xdr:rowOff>96480</xdr:rowOff>
    </xdr:from>
    <xdr:to>
      <xdr:col>7</xdr:col>
      <xdr:colOff>371520</xdr:colOff>
      <xdr:row>3</xdr:row>
      <xdr:rowOff>143280</xdr:rowOff>
    </xdr:to>
    <xdr:pic>
      <xdr:nvPicPr>
        <xdr:cNvPr descr="" id="3" name="2 Imagen"/>
        <xdr:cNvPicPr/>
      </xdr:nvPicPr>
      <xdr:blipFill>
        <a:blip r:embed="rId2"/>
        <a:stretch>
          <a:fillRect/>
        </a:stretch>
      </xdr:blipFill>
      <xdr:spPr>
        <a:xfrm>
          <a:off x="7536960" y="96480"/>
          <a:ext cx="2161440" cy="5342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1</xdr:col>
      <xdr:colOff>63360</xdr:colOff>
      <xdr:row>0</xdr:row>
      <xdr:rowOff>153000</xdr:rowOff>
    </xdr:from>
    <xdr:to>
      <xdr:col>5</xdr:col>
      <xdr:colOff>190440</xdr:colOff>
      <xdr:row>3</xdr:row>
      <xdr:rowOff>86400</xdr:rowOff>
    </xdr:to>
    <xdr:pic>
      <xdr:nvPicPr>
        <xdr:cNvPr descr="" id="4" name="Picture 2"/>
        <xdr:cNvPicPr/>
      </xdr:nvPicPr>
      <xdr:blipFill>
        <a:blip r:embed="rId1"/>
        <a:stretch>
          <a:fillRect/>
        </a:stretch>
      </xdr:blipFill>
      <xdr:spPr>
        <a:xfrm>
          <a:off x="666360" y="153000"/>
          <a:ext cx="5421960" cy="420840"/>
        </a:xfrm>
        <a:prstGeom prst="rect">
          <a:avLst/>
        </a:prstGeom>
      </xdr:spPr>
    </xdr:pic>
    <xdr:clientData/>
  </xdr:twoCellAnchor>
  <xdr:twoCellAnchor editAs="absolute">
    <xdr:from>
      <xdr:col>6</xdr:col>
      <xdr:colOff>185400</xdr:colOff>
      <xdr:row>0</xdr:row>
      <xdr:rowOff>134280</xdr:rowOff>
    </xdr:from>
    <xdr:to>
      <xdr:col>8</xdr:col>
      <xdr:colOff>512640</xdr:colOff>
      <xdr:row>3</xdr:row>
      <xdr:rowOff>38160</xdr:rowOff>
    </xdr:to>
    <xdr:pic>
      <xdr:nvPicPr>
        <xdr:cNvPr descr="" id="5" name="2 Imagen"/>
        <xdr:cNvPicPr/>
      </xdr:nvPicPr>
      <xdr:blipFill>
        <a:blip r:embed="rId2"/>
        <a:stretch>
          <a:fillRect/>
        </a:stretch>
      </xdr:blipFill>
      <xdr:spPr>
        <a:xfrm>
          <a:off x="6686280" y="134280"/>
          <a:ext cx="1533960" cy="39132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:D4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D18" activeCellId="0" pane="topLeft" sqref="D18"/>
    </sheetView>
  </sheetViews>
  <cols>
    <col collapsed="false" hidden="false" max="1" min="1" style="1" width="11.5764705882353"/>
    <col collapsed="false" hidden="false" max="2" min="2" style="1" width="2.45882352941176"/>
    <col collapsed="false" hidden="false" max="3" min="3" style="1" width="51.7058823529412"/>
    <col collapsed="false" hidden="false" max="4" min="4" style="1" width="19.5529411764706"/>
    <col collapsed="false" hidden="false" max="257" min="5" style="1" width="11.5764705882353"/>
    <col collapsed="false" hidden="false" max="1025" min="258" style="0" width="11.5764705882353"/>
  </cols>
  <sheetData>
    <row collapsed="false" customFormat="false" customHeight="false" hidden="false" ht="20" outlineLevel="0" r="2">
      <c r="C2" s="2"/>
    </row>
    <row collapsed="false" customFormat="false" customHeight="false" hidden="false" ht="15.2" outlineLevel="0" r="3">
      <c r="C3" s="3"/>
    </row>
    <row collapsed="false" customFormat="false" customHeight="false" hidden="false" ht="29.6" outlineLevel="0" r="5">
      <c r="C5" s="4"/>
    </row>
    <row collapsed="false" customFormat="false" customHeight="false" hidden="false" ht="17.6" outlineLevel="0" r="6">
      <c r="C6" s="5" t="s">
        <v>0</v>
      </c>
      <c r="D6" s="5"/>
    </row>
    <row collapsed="false" customFormat="false" customHeight="false" hidden="false" ht="12.8" outlineLevel="0" r="7">
      <c r="C7" s="1" t="s">
        <v>1</v>
      </c>
    </row>
    <row collapsed="false" customFormat="false" customHeight="true" hidden="false" ht="15" outlineLevel="0" r="8">
      <c r="C8" s="6" t="s">
        <v>2</v>
      </c>
      <c r="D8" s="6"/>
    </row>
    <row collapsed="false" customFormat="false" customHeight="false" hidden="false" ht="12.8" outlineLevel="0" r="9">
      <c r="C9" s="7" t="s">
        <v>3</v>
      </c>
      <c r="D9" s="7" t="s">
        <v>4</v>
      </c>
    </row>
    <row collapsed="false" customFormat="false" customHeight="false" hidden="false" ht="15.2" outlineLevel="0" r="10">
      <c r="C10" s="8" t="s">
        <v>5</v>
      </c>
      <c r="D10" s="9" t="n">
        <v>1800000</v>
      </c>
    </row>
    <row collapsed="false" customFormat="false" customHeight="false" hidden="false" ht="15.2" outlineLevel="0" r="11">
      <c r="C11" s="10" t="s">
        <v>6</v>
      </c>
      <c r="D11" s="9" t="n">
        <v>225000</v>
      </c>
    </row>
    <row collapsed="false" customFormat="false" customHeight="false" hidden="false" ht="12.8" outlineLevel="0" r="12">
      <c r="C12" s="10" t="s">
        <v>7</v>
      </c>
      <c r="D12" s="11" t="n">
        <v>0</v>
      </c>
    </row>
    <row collapsed="false" customFormat="false" customHeight="false" hidden="false" ht="15.2" outlineLevel="0" r="13">
      <c r="C13" s="10" t="s">
        <v>8</v>
      </c>
      <c r="D13" s="9" t="n">
        <v>190000</v>
      </c>
    </row>
    <row collapsed="false" customFormat="false" customHeight="false" hidden="false" ht="15.2" outlineLevel="0" r="14">
      <c r="C14" s="10" t="s">
        <v>9</v>
      </c>
      <c r="D14" s="9" t="n">
        <v>99000</v>
      </c>
    </row>
    <row collapsed="false" customFormat="false" customHeight="false" hidden="false" ht="15.2" outlineLevel="0" r="15">
      <c r="C15" s="10" t="s">
        <v>10</v>
      </c>
      <c r="D15" s="9" t="n">
        <v>30500</v>
      </c>
    </row>
    <row collapsed="false" customFormat="false" customHeight="false" hidden="false" ht="12.8" outlineLevel="0" r="16">
      <c r="C16" s="10" t="s">
        <v>11</v>
      </c>
      <c r="D16" s="11" t="n">
        <v>0</v>
      </c>
    </row>
    <row collapsed="false" customFormat="false" customHeight="false" hidden="false" ht="12.8" outlineLevel="0" r="17">
      <c r="C17" s="10" t="s">
        <v>12</v>
      </c>
      <c r="D17" s="11" t="n">
        <v>0</v>
      </c>
    </row>
    <row collapsed="false" customFormat="false" customHeight="false" hidden="false" ht="15.2" outlineLevel="0" r="18">
      <c r="C18" s="10" t="s">
        <v>13</v>
      </c>
      <c r="D18" s="9" t="n">
        <v>1651</v>
      </c>
    </row>
    <row collapsed="false" customFormat="false" customHeight="true" hidden="false" ht="12.75" outlineLevel="0" r="19">
      <c r="C19" s="12" t="s">
        <v>14</v>
      </c>
      <c r="D19" s="12"/>
    </row>
    <row collapsed="false" customFormat="false" customHeight="false" hidden="false" ht="12.8" outlineLevel="0" r="20">
      <c r="C20" s="13"/>
      <c r="D20" s="11"/>
    </row>
    <row collapsed="false" customFormat="false" customHeight="false" hidden="false" ht="12.8" outlineLevel="0" r="21">
      <c r="C21" s="14"/>
      <c r="D21" s="11"/>
    </row>
    <row collapsed="false" customFormat="false" customHeight="false" hidden="false" ht="15.2" outlineLevel="0" r="22">
      <c r="C22" s="15" t="s">
        <v>15</v>
      </c>
      <c r="D22" s="9" t="n">
        <v>18849</v>
      </c>
    </row>
    <row collapsed="false" customFormat="false" customHeight="false" hidden="false" ht="15.65" outlineLevel="0" r="23">
      <c r="C23" s="16" t="s">
        <v>16</v>
      </c>
      <c r="D23" s="17" t="n">
        <f aca="false">D10+D11+D13+D14+D15+D18+D22</f>
        <v>2365000</v>
      </c>
    </row>
    <row collapsed="false" customFormat="false" customHeight="false" hidden="false" ht="17.6" outlineLevel="0" r="25">
      <c r="C25" s="5" t="s">
        <v>17</v>
      </c>
      <c r="D25" s="5"/>
    </row>
    <row collapsed="false" customFormat="false" customHeight="true" hidden="false" ht="12.75" outlineLevel="0" r="26">
      <c r="C26" s="18" t="s">
        <v>18</v>
      </c>
      <c r="D26" s="18"/>
    </row>
    <row collapsed="false" customFormat="false" customHeight="false" hidden="false" ht="15.65" outlineLevel="0" r="27">
      <c r="C27" s="19" t="s">
        <v>19</v>
      </c>
      <c r="D27" s="20" t="s">
        <v>4</v>
      </c>
    </row>
    <row collapsed="false" customFormat="false" customHeight="false" hidden="false" ht="15.2" outlineLevel="0" r="28">
      <c r="C28" s="21" t="s">
        <v>20</v>
      </c>
      <c r="D28" s="9" t="n">
        <v>106250</v>
      </c>
    </row>
    <row collapsed="false" customFormat="false" customHeight="false" hidden="false" ht="15.2" outlineLevel="0" r="29">
      <c r="C29" s="13" t="s">
        <v>21</v>
      </c>
      <c r="D29" s="9" t="n">
        <v>106250</v>
      </c>
    </row>
    <row collapsed="false" customFormat="false" customHeight="false" hidden="false" ht="15.2" outlineLevel="0" r="30">
      <c r="C30" s="13" t="s">
        <v>22</v>
      </c>
      <c r="D30" s="9" t="n">
        <v>106250</v>
      </c>
    </row>
    <row collapsed="false" customFormat="false" customHeight="false" hidden="false" ht="15.2" outlineLevel="0" r="31">
      <c r="C31" s="22"/>
      <c r="D31" s="9" t="n">
        <v>106250</v>
      </c>
    </row>
    <row collapsed="false" customFormat="false" customHeight="false" hidden="false" ht="15.65" outlineLevel="0" r="32">
      <c r="C32" s="16" t="s">
        <v>23</v>
      </c>
      <c r="D32" s="23" t="n">
        <f aca="false">SUM(D28:D31)</f>
        <v>425000</v>
      </c>
    </row>
    <row collapsed="false" customFormat="false" customHeight="false" hidden="false" ht="15.2" outlineLevel="0" r="33">
      <c r="C33" s="3"/>
    </row>
    <row collapsed="false" customFormat="false" customHeight="false" hidden="false" ht="15.2" outlineLevel="0" r="34">
      <c r="C34" s="8" t="s">
        <v>24</v>
      </c>
      <c r="D34" s="24" t="n">
        <v>1940000</v>
      </c>
    </row>
    <row collapsed="false" customFormat="false" customHeight="true" hidden="false" ht="12.75" outlineLevel="0" r="35">
      <c r="C35" s="18" t="s">
        <v>25</v>
      </c>
      <c r="D35" s="18"/>
    </row>
    <row collapsed="false" customFormat="false" customHeight="false" hidden="false" ht="15.65" outlineLevel="0" r="36">
      <c r="C36" s="20" t="s">
        <v>26</v>
      </c>
      <c r="D36" s="20" t="s">
        <v>4</v>
      </c>
    </row>
    <row collapsed="false" customFormat="false" customHeight="false" hidden="false" ht="15.2" outlineLevel="0" r="37">
      <c r="C37" s="25" t="s">
        <v>27</v>
      </c>
      <c r="D37" s="24" t="n">
        <v>140000</v>
      </c>
    </row>
    <row collapsed="false" customFormat="false" customHeight="false" hidden="false" ht="23.85" outlineLevel="0" r="38">
      <c r="C38" s="26" t="s">
        <v>28</v>
      </c>
      <c r="D38" s="11"/>
    </row>
    <row collapsed="false" customFormat="false" customHeight="false" hidden="false" ht="12.8" outlineLevel="0" r="39">
      <c r="C39" s="26" t="s">
        <v>29</v>
      </c>
      <c r="D39" s="11"/>
    </row>
    <row collapsed="false" customFormat="false" customHeight="false" hidden="false" ht="23.85" outlineLevel="0" r="40">
      <c r="C40" s="26" t="s">
        <v>30</v>
      </c>
      <c r="D40" s="11"/>
    </row>
    <row collapsed="false" customFormat="false" customHeight="false" hidden="false" ht="15.2" outlineLevel="0" r="41">
      <c r="C41" s="26" t="s">
        <v>31</v>
      </c>
      <c r="D41" s="24" t="n">
        <v>1800000</v>
      </c>
    </row>
    <row collapsed="false" customFormat="false" customHeight="false" hidden="false" ht="12.8" outlineLevel="0" r="42">
      <c r="C42" s="26" t="s">
        <v>32</v>
      </c>
      <c r="D42" s="11"/>
    </row>
    <row collapsed="false" customFormat="false" customHeight="false" hidden="false" ht="12.8" outlineLevel="0" r="43">
      <c r="C43" s="26" t="s">
        <v>33</v>
      </c>
      <c r="D43" s="11"/>
    </row>
    <row collapsed="false" customFormat="false" customHeight="true" hidden="false" ht="12.75" outlineLevel="0" r="44">
      <c r="C44" s="27" t="s">
        <v>34</v>
      </c>
      <c r="D44" s="27"/>
    </row>
    <row collapsed="false" customFormat="false" customHeight="false" hidden="false" ht="12.8" outlineLevel="0" r="45">
      <c r="C45" s="28"/>
      <c r="D45" s="11"/>
    </row>
    <row collapsed="false" customFormat="false" customHeight="false" hidden="false" ht="12.8" outlineLevel="0" r="46">
      <c r="C46" s="22"/>
      <c r="D46" s="29"/>
    </row>
    <row collapsed="false" customFormat="false" customHeight="false" hidden="false" ht="15.65" outlineLevel="0" r="47">
      <c r="C47" s="30" t="s">
        <v>35</v>
      </c>
      <c r="D47" s="17" t="n">
        <f aca="false">SUM(D37:D46)</f>
        <v>1940000</v>
      </c>
    </row>
  </sheetData>
  <mergeCells count="7">
    <mergeCell ref="C6:D6"/>
    <mergeCell ref="C8:D8"/>
    <mergeCell ref="C19:D19"/>
    <mergeCell ref="C25:D25"/>
    <mergeCell ref="C26:D26"/>
    <mergeCell ref="C35:D35"/>
    <mergeCell ref="C44:D44"/>
  </mergeCells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8:E25"/>
  <sheetViews>
    <sheetView colorId="64" defaultGridColor="true" rightToLeft="false" showFormulas="false" showGridLines="true" showOutlineSymbols="true" showRowColHeaders="true" showZeros="true" tabSelected="false" topLeftCell="B1" view="normal" windowProtection="false" workbookViewId="0" zoomScale="100" zoomScaleNormal="100" zoomScalePageLayoutView="100">
      <selection activeCell="B19" activeCellId="0" pane="topLeft" sqref="B19"/>
    </sheetView>
  </sheetViews>
  <cols>
    <col collapsed="false" hidden="false" max="1" min="1" style="1" width="11.5764705882353"/>
    <col collapsed="false" hidden="false" max="2" min="2" style="1" width="26.9333333333333"/>
    <col collapsed="false" hidden="false" max="3" min="3" style="1" width="22.4117647058824"/>
    <col collapsed="false" hidden="false" max="4" min="4" style="1" width="30.9960784313725"/>
    <col collapsed="false" hidden="false" max="5" min="5" style="1" width="17.7725490196078"/>
    <col collapsed="false" hidden="false" max="257" min="6" style="1" width="11.5764705882353"/>
    <col collapsed="false" hidden="false" max="1025" min="258" style="0" width="11.5764705882353"/>
  </cols>
  <sheetData>
    <row collapsed="false" customFormat="false" customHeight="false" hidden="false" ht="17.6" outlineLevel="0" r="8">
      <c r="B8" s="31" t="s">
        <v>36</v>
      </c>
    </row>
    <row collapsed="false" customFormat="false" customHeight="false" hidden="false" ht="12.8" outlineLevel="0" r="10">
      <c r="B10" s="1" t="s">
        <v>37</v>
      </c>
    </row>
    <row collapsed="false" customFormat="false" customHeight="true" hidden="false" ht="15" outlineLevel="0" r="12">
      <c r="B12" s="6" t="s">
        <v>38</v>
      </c>
      <c r="C12" s="6"/>
      <c r="D12" s="6" t="s">
        <v>39</v>
      </c>
      <c r="E12" s="6"/>
    </row>
    <row collapsed="false" customFormat="false" customHeight="true" hidden="false" ht="16.5" outlineLevel="0" r="13">
      <c r="B13" s="32" t="s">
        <v>40</v>
      </c>
      <c r="C13" s="11" t="n">
        <f aca="false">C14</f>
        <v>2344500</v>
      </c>
      <c r="D13" s="32" t="s">
        <v>41</v>
      </c>
      <c r="E13" s="11" t="n">
        <f aca="false">SUM(E14:E17)</f>
        <v>425000</v>
      </c>
    </row>
    <row collapsed="false" customFormat="false" customHeight="false" hidden="false" ht="12.8" outlineLevel="0" r="14">
      <c r="B14" s="33" t="s">
        <v>42</v>
      </c>
      <c r="C14" s="11" t="n">
        <v>2344500</v>
      </c>
      <c r="D14" s="10" t="s">
        <v>43</v>
      </c>
      <c r="E14" s="11" t="n">
        <v>425000</v>
      </c>
    </row>
    <row collapsed="false" customFormat="false" customHeight="false" hidden="false" ht="12.8" outlineLevel="0" r="15">
      <c r="B15" s="10" t="s">
        <v>44</v>
      </c>
      <c r="C15" s="11" t="n">
        <v>1800000</v>
      </c>
      <c r="D15" s="10" t="s">
        <v>45</v>
      </c>
      <c r="E15" s="11" t="n">
        <v>0</v>
      </c>
    </row>
    <row collapsed="false" customFormat="false" customHeight="false" hidden="false" ht="12.8" outlineLevel="0" r="16">
      <c r="B16" s="10" t="s">
        <v>46</v>
      </c>
      <c r="C16" s="11" t="n">
        <v>190000</v>
      </c>
      <c r="D16" s="10" t="s">
        <v>47</v>
      </c>
      <c r="E16" s="11" t="n">
        <v>0</v>
      </c>
    </row>
    <row collapsed="false" customFormat="false" customHeight="false" hidden="false" ht="12.8" outlineLevel="0" r="17">
      <c r="B17" s="10" t="s">
        <v>48</v>
      </c>
      <c r="C17" s="11" t="n">
        <v>99000</v>
      </c>
      <c r="D17" s="10"/>
      <c r="E17" s="11"/>
    </row>
    <row collapsed="false" customFormat="false" customHeight="false" hidden="false" ht="12.8" outlineLevel="0" r="18">
      <c r="B18" s="10" t="s">
        <v>49</v>
      </c>
      <c r="C18" s="11" t="n">
        <v>30500</v>
      </c>
      <c r="D18" s="34" t="s">
        <v>50</v>
      </c>
      <c r="E18" s="11" t="n">
        <f aca="false">SUM(E19:E24)</f>
        <v>1940000</v>
      </c>
    </row>
    <row collapsed="false" customFormat="false" customHeight="false" hidden="false" ht="12.8" outlineLevel="0" r="19">
      <c r="B19" s="10" t="s">
        <v>6</v>
      </c>
      <c r="C19" s="11" t="n">
        <v>225000</v>
      </c>
      <c r="D19" s="10" t="s">
        <v>51</v>
      </c>
      <c r="E19" s="11" t="n">
        <v>1940000</v>
      </c>
    </row>
    <row collapsed="false" customFormat="false" customHeight="true" hidden="false" ht="0.75" outlineLevel="0" r="20">
      <c r="B20" s="10"/>
      <c r="C20" s="11"/>
      <c r="D20" s="10"/>
      <c r="E20" s="11"/>
    </row>
    <row collapsed="false" customFormat="false" customHeight="true" hidden="true" ht="12.75" outlineLevel="0" r="21">
      <c r="B21" s="8"/>
      <c r="C21" s="11"/>
      <c r="D21" s="8"/>
      <c r="E21" s="11"/>
    </row>
    <row collapsed="false" customFormat="false" customHeight="false" hidden="false" ht="12.8" outlineLevel="0" r="22">
      <c r="B22" s="34" t="s">
        <v>52</v>
      </c>
      <c r="C22" s="11" t="n">
        <v>20500</v>
      </c>
      <c r="D22" s="10" t="s">
        <v>53</v>
      </c>
      <c r="E22" s="11" t="n">
        <v>0</v>
      </c>
    </row>
    <row collapsed="false" customFormat="false" customHeight="false" hidden="false" ht="12.8" outlineLevel="0" r="23">
      <c r="B23" s="10" t="s">
        <v>13</v>
      </c>
      <c r="C23" s="11" t="n">
        <v>1651</v>
      </c>
      <c r="D23" s="10"/>
      <c r="E23" s="11"/>
    </row>
    <row collapsed="false" customFormat="false" customHeight="false" hidden="false" ht="12.8" outlineLevel="0" r="24">
      <c r="B24" s="10" t="s">
        <v>54</v>
      </c>
      <c r="C24" s="11" t="n">
        <v>18849</v>
      </c>
      <c r="D24" s="10"/>
      <c r="E24" s="11"/>
    </row>
    <row collapsed="false" customFormat="false" customHeight="false" hidden="false" ht="15.65" outlineLevel="0" r="25">
      <c r="B25" s="16" t="s">
        <v>55</v>
      </c>
      <c r="C25" s="17" t="n">
        <v>2365000</v>
      </c>
      <c r="D25" s="16" t="s">
        <v>55</v>
      </c>
      <c r="E25" s="17" t="n">
        <v>2365000</v>
      </c>
    </row>
  </sheetData>
  <mergeCells count="2">
    <mergeCell ref="B12:C12"/>
    <mergeCell ref="D12:E12"/>
  </mergeCells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G2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9" activeCellId="0" pane="topLeft" sqref="C9"/>
    </sheetView>
  </sheetViews>
  <cols>
    <col collapsed="false" hidden="false" max="1" min="1" style="0" width="8.5921568627451"/>
    <col collapsed="false" hidden="false" max="2" min="2" style="0" width="34.478431372549"/>
    <col collapsed="false" hidden="false" max="3" min="3" style="0" width="23.7490196078431"/>
    <col collapsed="false" hidden="false" max="1025" min="4" style="0" width="8.5921568627451"/>
  </cols>
  <sheetData>
    <row collapsed="false" customFormat="false" customHeight="true" hidden="false" ht="15" outlineLevel="0" r="6">
      <c r="B6" s="6" t="s">
        <v>56</v>
      </c>
      <c r="C6" s="6"/>
    </row>
    <row collapsed="false" customFormat="false" customHeight="false" hidden="false" ht="15.2" outlineLevel="0" r="7">
      <c r="A7" s="1"/>
      <c r="B7" s="35"/>
      <c r="C7" s="7" t="s">
        <v>57</v>
      </c>
      <c r="D7" s="1"/>
      <c r="E7" s="1"/>
      <c r="F7" s="1"/>
      <c r="G7" s="1"/>
    </row>
    <row collapsed="false" customFormat="false" customHeight="true" hidden="false" ht="17.25" outlineLevel="0" r="8">
      <c r="A8" s="1"/>
      <c r="B8" s="7" t="s">
        <v>58</v>
      </c>
      <c r="C8" s="36" t="n">
        <v>9231033.6</v>
      </c>
      <c r="D8" s="1"/>
      <c r="E8" s="1"/>
      <c r="F8" s="1"/>
      <c r="G8" s="1"/>
    </row>
    <row collapsed="false" customFormat="false" customHeight="true" hidden="false" ht="33" outlineLevel="0" r="9">
      <c r="A9" s="1"/>
      <c r="B9" s="8" t="s">
        <v>59</v>
      </c>
      <c r="C9" s="11" t="n">
        <f aca="false">'Balance Inicial'!C23+C8*0.52</f>
        <v>4801788.472</v>
      </c>
      <c r="D9" s="1"/>
      <c r="E9" s="1"/>
      <c r="F9" s="1"/>
      <c r="G9" s="1"/>
    </row>
    <row collapsed="false" customFormat="false" customHeight="true" hidden="false" ht="20.25" outlineLevel="0" r="10">
      <c r="A10" s="1"/>
      <c r="B10" s="10" t="s">
        <v>60</v>
      </c>
      <c r="C10" s="11" t="n">
        <v>120000</v>
      </c>
      <c r="D10" s="1"/>
      <c r="E10" s="1"/>
      <c r="F10" s="1"/>
      <c r="G10" s="1"/>
    </row>
    <row collapsed="false" customFormat="false" customHeight="true" hidden="false" ht="18.75" outlineLevel="0" r="11">
      <c r="A11" s="1"/>
      <c r="B11" s="10" t="s">
        <v>61</v>
      </c>
      <c r="C11" s="11" t="n">
        <v>0</v>
      </c>
      <c r="D11" s="1"/>
      <c r="E11" s="1"/>
      <c r="F11" s="1"/>
      <c r="G11" s="1"/>
    </row>
    <row collapsed="false" customFormat="false" customHeight="false" hidden="false" ht="12.8" outlineLevel="0" r="12">
      <c r="A12" s="1"/>
      <c r="B12" s="10" t="s">
        <v>62</v>
      </c>
      <c r="C12" s="11" t="n">
        <v>0</v>
      </c>
      <c r="D12" s="1"/>
      <c r="E12" s="1"/>
      <c r="F12" s="1"/>
      <c r="G12" s="1"/>
    </row>
    <row collapsed="false" customFormat="false" customHeight="true" hidden="false" ht="12.75" outlineLevel="0" r="13">
      <c r="A13" s="1"/>
      <c r="B13" s="10" t="s">
        <v>63</v>
      </c>
      <c r="C13" s="11" t="n">
        <v>0</v>
      </c>
      <c r="D13" s="1"/>
      <c r="E13" s="1"/>
      <c r="F13" s="1"/>
      <c r="G13" s="1"/>
    </row>
    <row collapsed="false" customFormat="false" customHeight="false" hidden="false" ht="12.8" outlineLevel="0" r="14">
      <c r="A14" s="1"/>
      <c r="B14" s="10" t="s">
        <v>64</v>
      </c>
      <c r="C14" s="11" t="n">
        <v>1715.72</v>
      </c>
      <c r="D14" s="1"/>
      <c r="E14" s="1"/>
      <c r="F14" s="1"/>
      <c r="G14" s="1"/>
    </row>
    <row collapsed="false" customFormat="false" customHeight="true" hidden="false" ht="13.5" outlineLevel="0" r="15">
      <c r="A15" s="1"/>
      <c r="B15" s="10" t="s">
        <v>65</v>
      </c>
      <c r="C15" s="11" t="n">
        <v>0</v>
      </c>
      <c r="D15" s="1"/>
      <c r="E15" s="1"/>
      <c r="F15" s="1"/>
      <c r="G15" s="1"/>
    </row>
    <row collapsed="false" customFormat="false" customHeight="true" hidden="false" ht="15.75" outlineLevel="0" r="16">
      <c r="A16" s="1"/>
      <c r="B16" s="10" t="s">
        <v>66</v>
      </c>
      <c r="C16" s="11" t="n">
        <v>439512.6</v>
      </c>
      <c r="D16" s="1"/>
      <c r="E16" s="1"/>
      <c r="F16" s="1"/>
      <c r="G16" s="1"/>
    </row>
    <row collapsed="false" customFormat="false" customHeight="true" hidden="false" ht="16.5" outlineLevel="0" r="17">
      <c r="A17" s="1"/>
      <c r="B17" s="8" t="s">
        <v>67</v>
      </c>
      <c r="C17" s="11" t="n">
        <v>4500</v>
      </c>
      <c r="D17" s="1"/>
      <c r="E17" s="1"/>
      <c r="F17" s="1"/>
      <c r="G17" s="1"/>
    </row>
    <row collapsed="false" customFormat="false" customHeight="false" hidden="false" ht="12.8" outlineLevel="0" r="18">
      <c r="A18" s="1"/>
      <c r="B18" s="10" t="s">
        <v>68</v>
      </c>
      <c r="C18" s="11" t="n">
        <v>6000</v>
      </c>
      <c r="D18" s="1"/>
      <c r="E18" s="1"/>
      <c r="F18" s="1"/>
      <c r="G18" s="1"/>
    </row>
    <row collapsed="false" customFormat="false" customHeight="true" hidden="false" ht="15.75" outlineLevel="0" r="19">
      <c r="A19" s="1"/>
      <c r="B19" s="10" t="s">
        <v>69</v>
      </c>
      <c r="C19" s="11" t="n">
        <v>3951.99</v>
      </c>
      <c r="D19" s="1"/>
      <c r="E19" s="1"/>
      <c r="F19" s="1"/>
      <c r="G19" s="1"/>
    </row>
    <row collapsed="false" customFormat="false" customHeight="true" hidden="false" ht="15.75" outlineLevel="0" r="20">
      <c r="A20" s="1"/>
      <c r="B20" s="10" t="s">
        <v>70</v>
      </c>
      <c r="C20" s="11" t="n">
        <f aca="false">68500</f>
        <v>68500</v>
      </c>
      <c r="D20" s="1"/>
      <c r="E20" s="1"/>
      <c r="F20" s="1"/>
      <c r="G20" s="1"/>
    </row>
    <row collapsed="false" customFormat="false" customHeight="false" hidden="false" ht="12.8" outlineLevel="0" r="21">
      <c r="A21" s="1"/>
      <c r="B21" s="10" t="s">
        <v>71</v>
      </c>
      <c r="C21" s="11" t="n">
        <v>18220.3</v>
      </c>
      <c r="D21" s="1"/>
      <c r="E21" s="1"/>
      <c r="F21" s="1"/>
      <c r="G21" s="1"/>
    </row>
    <row collapsed="false" customFormat="false" customHeight="false" hidden="false" ht="12.8" outlineLevel="0" r="22">
      <c r="A22" s="1"/>
      <c r="B22" s="12" t="s">
        <v>72</v>
      </c>
      <c r="C22" s="36" t="n">
        <f aca="false">SUM(C9:C21)</f>
        <v>5464189.082</v>
      </c>
      <c r="D22" s="1"/>
      <c r="E22" s="1"/>
      <c r="F22" s="1"/>
      <c r="G22" s="1"/>
    </row>
    <row collapsed="false" customFormat="false" customHeight="true" hidden="false" ht="17.15" outlineLevel="0" r="23">
      <c r="A23" s="1"/>
      <c r="B23" s="20" t="s">
        <v>73</v>
      </c>
      <c r="C23" s="17" t="n">
        <f aca="false">C8-C22</f>
        <v>3766844.518</v>
      </c>
      <c r="D23" s="1"/>
      <c r="E23" s="1"/>
      <c r="F23" s="1"/>
      <c r="G23" s="1"/>
    </row>
    <row collapsed="false" customFormat="false" customHeight="false" hidden="false" ht="15.2" outlineLevel="0" r="24">
      <c r="A24" s="1"/>
      <c r="B24" s="20"/>
      <c r="C24" s="17"/>
      <c r="D24" s="1"/>
      <c r="E24" s="1"/>
      <c r="F24" s="1"/>
      <c r="G24" s="1"/>
    </row>
  </sheetData>
  <mergeCells count="2">
    <mergeCell ref="B6:C6"/>
    <mergeCell ref="B23:B24"/>
  </mergeCells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pane activePane="bottomLeft" topLeftCell="A1" xSplit="0" ySplit="600"/>
      <selection activeCell="A1" activeCellId="0" pane="topLeft" sqref="A1"/>
      <selection activeCell="C11" activeCellId="0" pane="bottomLeft" sqref="C11"/>
    </sheetView>
  </sheetViews>
  <cols>
    <col collapsed="false" hidden="false" max="1" min="1" style="0" width="36.3843137254902"/>
    <col collapsed="false" hidden="false" max="2" min="2" style="0" width="19.6078431372549"/>
    <col collapsed="false" hidden="false" max="3" min="3" style="0" width="20.8823529411765"/>
    <col collapsed="false" hidden="true" max="6" min="4" style="0" width="0"/>
    <col collapsed="false" hidden="false" max="7" min="7" style="0" width="11.4235294117647"/>
    <col collapsed="false" hidden="false" max="8" min="8" style="0" width="28.0627450980392"/>
    <col collapsed="false" hidden="false" max="9" min="9" style="0" width="16.2156862745098"/>
    <col collapsed="false" hidden="false" max="10" min="10" style="0" width="21.5803921568627"/>
    <col collapsed="false" hidden="false" max="1025" min="11" style="0" width="11.8666666666667"/>
  </cols>
  <sheetData>
    <row collapsed="false" customFormat="false" customHeight="false" hidden="false" ht="15.2" outlineLevel="0" r="1">
      <c r="A1" s="37" t="s">
        <v>74</v>
      </c>
      <c r="B1" s="38" t="s">
        <v>75</v>
      </c>
      <c r="C1" s="39" t="s">
        <v>76</v>
      </c>
      <c r="D1" s="40"/>
      <c r="E1" s="41"/>
      <c r="H1" s="42"/>
      <c r="I1" s="38" t="s">
        <v>75</v>
      </c>
      <c r="J1" s="43" t="s">
        <v>77</v>
      </c>
    </row>
    <row collapsed="false" customFormat="false" customHeight="false" hidden="false" ht="20" outlineLevel="0" r="2">
      <c r="A2" s="44" t="s">
        <v>78</v>
      </c>
      <c r="B2" s="44"/>
      <c r="C2" s="44"/>
      <c r="D2" s="44"/>
      <c r="E2" s="44"/>
      <c r="H2" s="45" t="s">
        <v>79</v>
      </c>
      <c r="I2" s="45"/>
      <c r="J2" s="45"/>
    </row>
    <row collapsed="false" customFormat="false" customHeight="false" hidden="false" ht="14" outlineLevel="0" r="3">
      <c r="A3" s="46" t="s">
        <v>80</v>
      </c>
      <c r="B3" s="47" t="n">
        <f aca="false">SUM(B4,B7)</f>
        <v>2344500</v>
      </c>
      <c r="C3" s="47" t="n">
        <f aca="false">SUM(C4,C7)</f>
        <v>2276000</v>
      </c>
      <c r="D3" s="48"/>
      <c r="E3" s="49"/>
      <c r="H3" s="50" t="s">
        <v>81</v>
      </c>
      <c r="I3" s="51" t="n">
        <f aca="false">SUM(I4:I7)</f>
        <v>425000</v>
      </c>
      <c r="J3" s="52" t="n">
        <f aca="false">SUM(J4:J7)</f>
        <v>4191844.518</v>
      </c>
    </row>
    <row collapsed="false" customFormat="false" customHeight="false" hidden="false" ht="14" outlineLevel="0" r="4">
      <c r="A4" s="53" t="s">
        <v>82</v>
      </c>
      <c r="B4" s="54" t="n">
        <f aca="false">SUM(B5:B6)</f>
        <v>0</v>
      </c>
      <c r="C4" s="55" t="n">
        <f aca="false">SUM(C5:C6)</f>
        <v>0</v>
      </c>
      <c r="D4" s="56"/>
      <c r="E4" s="57"/>
      <c r="H4" s="58" t="s">
        <v>83</v>
      </c>
      <c r="I4" s="59" t="n">
        <f aca="false">'Balance Inicial'!E14</f>
        <v>425000</v>
      </c>
      <c r="J4" s="59" t="n">
        <f aca="false">I4</f>
        <v>425000</v>
      </c>
    </row>
    <row collapsed="false" customFormat="false" customHeight="false" hidden="false" ht="14" outlineLevel="0" r="5">
      <c r="A5" s="60"/>
      <c r="B5" s="59"/>
      <c r="C5" s="61"/>
      <c r="D5" s="62"/>
      <c r="E5" s="63"/>
      <c r="H5" s="58" t="s">
        <v>45</v>
      </c>
      <c r="I5" s="59" t="n">
        <v>0</v>
      </c>
      <c r="J5" s="59" t="n">
        <f aca="false">'Cuenta de Resultados'!C23</f>
        <v>3766844.518</v>
      </c>
    </row>
    <row collapsed="false" customFormat="false" customHeight="false" hidden="false" ht="14" outlineLevel="0" r="6">
      <c r="A6" s="60"/>
      <c r="B6" s="59"/>
      <c r="C6" s="61"/>
      <c r="D6" s="62"/>
      <c r="E6" s="63"/>
      <c r="H6" s="58" t="s">
        <v>47</v>
      </c>
      <c r="I6" s="59" t="n">
        <v>0</v>
      </c>
      <c r="J6" s="59" t="n">
        <v>0</v>
      </c>
    </row>
    <row collapsed="false" customFormat="false" customHeight="false" hidden="false" ht="14" outlineLevel="0" r="7">
      <c r="A7" s="53" t="s">
        <v>84</v>
      </c>
      <c r="B7" s="54" t="n">
        <f aca="false">SUM(B8:B13)</f>
        <v>2344500</v>
      </c>
      <c r="C7" s="54" t="n">
        <f aca="false">SUM(C8:C13)</f>
        <v>2276000</v>
      </c>
      <c r="D7" s="56"/>
      <c r="E7" s="57"/>
      <c r="H7" s="58"/>
      <c r="I7" s="59"/>
      <c r="J7" s="59"/>
    </row>
    <row collapsed="false" customFormat="false" customHeight="false" hidden="false" ht="14" outlineLevel="0" r="8">
      <c r="A8" s="60" t="s">
        <v>44</v>
      </c>
      <c r="B8" s="59" t="n">
        <f aca="false">'Balance Inicial'!C15</f>
        <v>1800000</v>
      </c>
      <c r="C8" s="61" t="n">
        <f aca="false">B8+B12</f>
        <v>2025000</v>
      </c>
      <c r="D8" s="62"/>
      <c r="E8" s="63"/>
      <c r="H8" s="50" t="s">
        <v>85</v>
      </c>
      <c r="I8" s="51" t="n">
        <f aca="false">SUM(I9:I13)</f>
        <v>1940000</v>
      </c>
      <c r="J8" s="51" t="n">
        <f aca="false">SUM(J9:J13)</f>
        <v>1926714.68</v>
      </c>
    </row>
    <row collapsed="false" customFormat="false" customHeight="false" hidden="false" ht="14" outlineLevel="0" r="9">
      <c r="A9" s="60" t="s">
        <v>46</v>
      </c>
      <c r="B9" s="59" t="n">
        <f aca="false">'Balance Inicial'!C16</f>
        <v>190000</v>
      </c>
      <c r="C9" s="61" t="n">
        <f aca="false">B9</f>
        <v>190000</v>
      </c>
      <c r="D9" s="62"/>
      <c r="E9" s="63"/>
      <c r="H9" s="58" t="s">
        <v>86</v>
      </c>
      <c r="I9" s="59" t="n">
        <f aca="false">'Balance Inicial'!E19</f>
        <v>1940000</v>
      </c>
      <c r="J9" s="59" t="n">
        <f aca="false">+1806714.68+120000</f>
        <v>1926714.68</v>
      </c>
    </row>
    <row collapsed="false" customFormat="false" customHeight="false" hidden="false" ht="14" outlineLevel="0" r="10">
      <c r="A10" s="60" t="s">
        <v>48</v>
      </c>
      <c r="B10" s="59" t="n">
        <f aca="false">'Balance Inicial'!C17</f>
        <v>99000</v>
      </c>
      <c r="C10" s="61" t="n">
        <f aca="false">B10</f>
        <v>99000</v>
      </c>
      <c r="D10" s="62"/>
      <c r="E10" s="63"/>
      <c r="H10" s="58"/>
      <c r="I10" s="59"/>
      <c r="J10" s="59"/>
    </row>
    <row collapsed="false" customFormat="false" customHeight="false" hidden="false" ht="14" outlineLevel="0" r="11">
      <c r="A11" s="60" t="s">
        <v>49</v>
      </c>
      <c r="B11" s="59" t="n">
        <f aca="false">'Balance Inicial'!C18</f>
        <v>30500</v>
      </c>
      <c r="C11" s="61" t="n">
        <f aca="false">B11</f>
        <v>30500</v>
      </c>
      <c r="D11" s="62"/>
      <c r="E11" s="63"/>
      <c r="H11" s="58"/>
      <c r="I11" s="59"/>
      <c r="J11" s="59"/>
    </row>
    <row collapsed="false" customFormat="false" customHeight="false" hidden="false" ht="14" outlineLevel="0" r="12">
      <c r="A12" s="60" t="s">
        <v>6</v>
      </c>
      <c r="B12" s="59" t="n">
        <f aca="false">'Balance Inicial'!C19</f>
        <v>225000</v>
      </c>
      <c r="C12" s="61" t="n">
        <v>0</v>
      </c>
      <c r="D12" s="62"/>
      <c r="E12" s="63"/>
      <c r="H12" s="58"/>
      <c r="I12" s="59"/>
      <c r="J12" s="59"/>
    </row>
    <row collapsed="false" customFormat="false" customHeight="false" hidden="false" ht="14" outlineLevel="0" r="13">
      <c r="A13" s="60" t="s">
        <v>87</v>
      </c>
      <c r="B13" s="59" t="n">
        <v>0</v>
      </c>
      <c r="C13" s="61" t="n">
        <f aca="false">-'Cuenta de Resultados'!C20</f>
        <v>-68500</v>
      </c>
      <c r="D13" s="62"/>
      <c r="E13" s="63"/>
      <c r="H13" s="58"/>
      <c r="I13" s="59"/>
      <c r="J13" s="59"/>
    </row>
    <row collapsed="false" customFormat="false" customHeight="false" hidden="false" ht="14" outlineLevel="0" r="14">
      <c r="A14" s="46" t="s">
        <v>88</v>
      </c>
      <c r="B14" s="51" t="n">
        <f aca="false">SUM(B15,B18,B22)</f>
        <v>20500</v>
      </c>
      <c r="C14" s="47" t="n">
        <f aca="false">SUM(C15,C18,C22)</f>
        <v>3842559.198</v>
      </c>
      <c r="D14" s="48"/>
      <c r="E14" s="49"/>
      <c r="H14" s="50" t="s">
        <v>89</v>
      </c>
      <c r="I14" s="51" t="n">
        <f aca="false">SUM(I15:I18)</f>
        <v>0</v>
      </c>
      <c r="J14" s="51" t="n">
        <f aca="false">SUM(J15:J18)</f>
        <v>0</v>
      </c>
    </row>
    <row collapsed="false" customFormat="false" customHeight="false" hidden="false" ht="14" outlineLevel="0" r="15">
      <c r="A15" s="64" t="s">
        <v>13</v>
      </c>
      <c r="B15" s="65" t="n">
        <f aca="false">B16+B17</f>
        <v>1651</v>
      </c>
      <c r="C15" s="66" t="n">
        <f aca="false">C16+C17</f>
        <v>39453.1847013699</v>
      </c>
      <c r="D15" s="67"/>
      <c r="E15" s="68"/>
      <c r="H15" s="58" t="s">
        <v>90</v>
      </c>
      <c r="I15" s="59" t="n">
        <v>0</v>
      </c>
      <c r="J15" s="59" t="n">
        <v>0</v>
      </c>
    </row>
    <row collapsed="false" customFormat="false" customHeight="false" hidden="false" ht="14" outlineLevel="0" r="16">
      <c r="A16" s="60" t="s">
        <v>13</v>
      </c>
      <c r="B16" s="59" t="n">
        <f aca="false">'Balance Inicial'!C23</f>
        <v>1651</v>
      </c>
      <c r="C16" s="61" t="n">
        <f aca="false">0.52*'Cuenta de Resultados'!C8*3/365</f>
        <v>39453.1847013699</v>
      </c>
      <c r="D16" s="62"/>
      <c r="E16" s="63"/>
      <c r="H16" s="58"/>
      <c r="I16" s="59"/>
      <c r="J16" s="59"/>
    </row>
    <row collapsed="false" customFormat="false" customHeight="false" hidden="false" ht="14" outlineLevel="0" r="17">
      <c r="A17" s="60"/>
      <c r="B17" s="59"/>
      <c r="C17" s="61"/>
      <c r="D17" s="62"/>
      <c r="E17" s="63"/>
      <c r="H17" s="58"/>
      <c r="I17" s="59"/>
      <c r="J17" s="59"/>
    </row>
    <row collapsed="false" customFormat="false" customHeight="false" hidden="false" ht="14" outlineLevel="0" r="18">
      <c r="A18" s="64" t="s">
        <v>91</v>
      </c>
      <c r="B18" s="65" t="n">
        <f aca="false">SUM(B19:B21)</f>
        <v>0</v>
      </c>
      <c r="C18" s="66" t="n">
        <f aca="false">SUM(C19:C21)</f>
        <v>0</v>
      </c>
      <c r="D18" s="67"/>
      <c r="E18" s="68"/>
      <c r="H18" s="58"/>
      <c r="I18" s="59"/>
      <c r="J18" s="59"/>
    </row>
    <row collapsed="false" customFormat="false" customHeight="false" hidden="false" ht="12.8" outlineLevel="0" r="19">
      <c r="A19" s="60" t="s">
        <v>92</v>
      </c>
      <c r="B19" s="59" t="n">
        <v>0</v>
      </c>
      <c r="C19" s="61" t="n">
        <v>0</v>
      </c>
      <c r="D19" s="62"/>
      <c r="E19" s="63"/>
      <c r="H19" s="69"/>
      <c r="I19" s="69"/>
      <c r="J19" s="69"/>
    </row>
    <row collapsed="false" customFormat="false" customHeight="false" hidden="false" ht="12.8" outlineLevel="0" r="20">
      <c r="A20" s="60"/>
      <c r="B20" s="59"/>
      <c r="C20" s="61"/>
      <c r="D20" s="62"/>
      <c r="E20" s="63"/>
      <c r="H20" s="69"/>
      <c r="I20" s="69"/>
      <c r="J20" s="69"/>
    </row>
    <row collapsed="false" customFormat="false" customHeight="false" hidden="false" ht="12.8" outlineLevel="0" r="21">
      <c r="A21" s="60"/>
      <c r="B21" s="59"/>
      <c r="C21" s="61"/>
      <c r="D21" s="62"/>
      <c r="E21" s="63"/>
      <c r="H21" s="69"/>
      <c r="I21" s="69"/>
      <c r="J21" s="69"/>
    </row>
    <row collapsed="false" customFormat="false" customHeight="false" hidden="false" ht="14" outlineLevel="0" r="22">
      <c r="A22" s="64" t="s">
        <v>54</v>
      </c>
      <c r="B22" s="65" t="n">
        <f aca="false">SUM(B23:B24)</f>
        <v>18849</v>
      </c>
      <c r="C22" s="66" t="n">
        <f aca="false">SUM(C23:C24)</f>
        <v>3803106.01329863</v>
      </c>
      <c r="D22" s="67"/>
      <c r="E22" s="68"/>
      <c r="H22" s="69"/>
      <c r="I22" s="69"/>
      <c r="J22" s="69"/>
    </row>
    <row collapsed="false" customFormat="false" customHeight="false" hidden="false" ht="12.8" outlineLevel="0" r="23">
      <c r="A23" s="60" t="s">
        <v>93</v>
      </c>
      <c r="B23" s="59" t="n">
        <v>17000</v>
      </c>
      <c r="C23" s="61" t="n">
        <f aca="false">B23+B24+'Cuenta de Resultados'!C8-'Cuenta de Resultados'!C9+B16-C16-SUM('Cuenta de Resultados'!C10:C21)-C13-(I9-J9)-C24</f>
        <v>3800763.01329863</v>
      </c>
      <c r="D23" s="62"/>
      <c r="E23" s="63"/>
      <c r="H23" s="69"/>
      <c r="I23" s="69"/>
      <c r="J23" s="69"/>
    </row>
    <row collapsed="false" customFormat="false" customHeight="false" hidden="false" ht="12.8" outlineLevel="0" r="24">
      <c r="A24" s="60" t="s">
        <v>94</v>
      </c>
      <c r="B24" s="59" t="n">
        <v>1849</v>
      </c>
      <c r="C24" s="61" t="n">
        <v>2343</v>
      </c>
      <c r="D24" s="62"/>
      <c r="E24" s="63"/>
      <c r="H24" s="69"/>
      <c r="I24" s="69"/>
      <c r="J24" s="69"/>
    </row>
    <row collapsed="false" customFormat="false" customHeight="false" hidden="false" ht="17.6" outlineLevel="0" r="25">
      <c r="A25" s="70" t="s">
        <v>95</v>
      </c>
      <c r="B25" s="71" t="n">
        <f aca="false">SUM(B3,B14)</f>
        <v>2365000</v>
      </c>
      <c r="C25" s="72" t="n">
        <f aca="false">SUM(C3,C14)</f>
        <v>6118559.198</v>
      </c>
      <c r="D25" s="73"/>
      <c r="E25" s="74" t="n">
        <f aca="false">SUM(E3,E14)</f>
        <v>0</v>
      </c>
      <c r="H25" s="75" t="s">
        <v>96</v>
      </c>
      <c r="I25" s="71" t="n">
        <f aca="false">SUM(I3,I8,I14)</f>
        <v>2365000</v>
      </c>
      <c r="J25" s="76" t="n">
        <f aca="false">SUM(J3,J8,J14)</f>
        <v>6118559.198</v>
      </c>
    </row>
    <row collapsed="false" customFormat="false" customHeight="false" hidden="false" ht="12.8" outlineLevel="0" r="27">
      <c r="C27" s="77"/>
    </row>
    <row collapsed="false" customFormat="false" customHeight="false" hidden="false" ht="15.2" outlineLevel="0" r="29">
      <c r="D29" s="37"/>
      <c r="E29" s="37"/>
    </row>
    <row collapsed="false" customFormat="false" customHeight="false" hidden="false" ht="20" outlineLevel="0" r="30">
      <c r="D30" s="44"/>
      <c r="E30" s="44"/>
    </row>
    <row collapsed="false" customFormat="false" customHeight="false" hidden="false" ht="14" outlineLevel="0" r="31">
      <c r="D31" s="48"/>
      <c r="E31" s="48"/>
    </row>
    <row collapsed="false" customFormat="false" customHeight="false" hidden="false" ht="12.8" outlineLevel="0" r="32">
      <c r="D32" s="62"/>
      <c r="E32" s="62"/>
    </row>
    <row collapsed="false" customFormat="false" customHeight="false" hidden="false" ht="12.8" outlineLevel="0" r="33">
      <c r="D33" s="62"/>
      <c r="E33" s="62"/>
    </row>
    <row collapsed="false" customFormat="false" customHeight="false" hidden="false" ht="12.8" outlineLevel="0" r="34">
      <c r="D34" s="62"/>
      <c r="E34" s="62"/>
    </row>
    <row collapsed="false" customFormat="false" customHeight="false" hidden="false" ht="12.8" outlineLevel="0" r="35">
      <c r="D35" s="62"/>
      <c r="E35" s="62"/>
    </row>
    <row collapsed="false" customFormat="false" customHeight="false" hidden="false" ht="14" outlineLevel="0" r="36">
      <c r="D36" s="48"/>
      <c r="E36" s="48"/>
    </row>
    <row collapsed="false" customFormat="false" customHeight="false" hidden="false" ht="12.8" outlineLevel="0" r="37">
      <c r="D37" s="62"/>
      <c r="E37" s="62"/>
    </row>
    <row collapsed="false" customFormat="false" customHeight="false" hidden="false" ht="12.8" outlineLevel="0" r="38">
      <c r="D38" s="62"/>
      <c r="E38" s="62"/>
    </row>
    <row collapsed="false" customFormat="false" customHeight="false" hidden="false" ht="12.8" outlineLevel="0" r="39">
      <c r="D39" s="62"/>
      <c r="E39" s="62"/>
    </row>
    <row collapsed="false" customFormat="false" customHeight="false" hidden="false" ht="12.8" outlineLevel="0" r="40">
      <c r="D40" s="62"/>
      <c r="E40" s="62"/>
    </row>
    <row collapsed="false" customFormat="false" customHeight="false" hidden="false" ht="12.8" outlineLevel="0" r="41">
      <c r="D41" s="62"/>
      <c r="E41" s="62"/>
    </row>
    <row collapsed="false" customFormat="false" customHeight="false" hidden="false" ht="14" outlineLevel="0" r="42">
      <c r="D42" s="48"/>
      <c r="E42" s="48"/>
    </row>
    <row collapsed="false" customFormat="false" customHeight="false" hidden="false" ht="12.8" outlineLevel="0" r="43">
      <c r="D43" s="62"/>
      <c r="E43" s="62"/>
    </row>
    <row collapsed="false" customFormat="false" customHeight="false" hidden="false" ht="12.8" outlineLevel="0" r="44">
      <c r="D44" s="62"/>
      <c r="E44" s="62"/>
    </row>
    <row collapsed="false" customFormat="false" customHeight="false" hidden="false" ht="12.8" outlineLevel="0" r="45">
      <c r="D45" s="62"/>
      <c r="E45" s="62"/>
    </row>
    <row collapsed="false" customFormat="false" customHeight="false" hidden="false" ht="12.8" outlineLevel="0" r="46">
      <c r="D46" s="62"/>
      <c r="E46" s="62"/>
    </row>
    <row collapsed="false" customFormat="false" customHeight="false" hidden="false" ht="12.8" outlineLevel="0" r="47">
      <c r="D47" s="60"/>
      <c r="E47" s="60"/>
    </row>
    <row collapsed="false" customFormat="false" customHeight="false" hidden="false" ht="12.8" outlineLevel="0" r="48">
      <c r="D48" s="60"/>
      <c r="E48" s="60"/>
    </row>
    <row collapsed="false" customFormat="false" customHeight="false" hidden="false" ht="12.8" outlineLevel="0" r="49">
      <c r="D49" s="60"/>
      <c r="E49" s="60"/>
    </row>
    <row collapsed="false" customFormat="false" customHeight="false" hidden="false" ht="12.8" outlineLevel="0" r="50">
      <c r="D50" s="60"/>
      <c r="E50" s="60"/>
    </row>
    <row collapsed="false" customFormat="false" customHeight="false" hidden="false" ht="12.8" outlineLevel="0" r="51">
      <c r="D51" s="60"/>
      <c r="E51" s="60"/>
    </row>
    <row collapsed="false" customFormat="false" customHeight="false" hidden="false" ht="12.8" outlineLevel="0" r="52">
      <c r="D52" s="60"/>
      <c r="E52" s="60"/>
    </row>
    <row collapsed="false" customFormat="false" customHeight="false" hidden="false" ht="17.6" outlineLevel="0" r="53">
      <c r="D53" s="78"/>
      <c r="E53" s="78"/>
    </row>
  </sheetData>
  <mergeCells count="2">
    <mergeCell ref="A2:E2"/>
    <mergeCell ref="H2:J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Roman,Predeterminado"&amp;12&amp;A</oddHeader>
    <oddFooter>&amp;C&amp;"Times New Roman,Predeterminado"&amp;12Página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7"/>
  <sheetViews>
    <sheetView colorId="64" defaultGridColor="true" rightToLeft="false" showFormulas="false" showGridLines="true" showOutlineSymbols="true" showRowColHeaders="true" showZeros="true" tabSelected="false" topLeftCell="A10" view="normal" windowProtection="false" workbookViewId="0" zoomScale="100" zoomScaleNormal="100" zoomScalePageLayoutView="100">
      <selection activeCell="B14" activeCellId="0" pane="topLeft" sqref="B14"/>
    </sheetView>
  </sheetViews>
  <cols>
    <col collapsed="false" hidden="false" max="1" min="1" style="77" width="34.3333333333333"/>
    <col collapsed="false" hidden="false" max="2" min="2" style="77" width="26.2196078431373"/>
    <col collapsed="false" hidden="false" max="257" min="3" style="77" width="11.8666666666667"/>
    <col collapsed="false" hidden="false" max="1025" min="258" style="0" width="11.8666666666667"/>
  </cols>
  <sheetData>
    <row collapsed="false" customFormat="false" customHeight="false" hidden="false" ht="15.2" outlineLevel="0" r="1">
      <c r="A1" s="79" t="s">
        <v>97</v>
      </c>
      <c r="B1" s="80" t="s">
        <v>98</v>
      </c>
    </row>
    <row collapsed="false" customFormat="false" customHeight="false" hidden="false" ht="14" outlineLevel="0" r="2">
      <c r="A2" s="81" t="s">
        <v>99</v>
      </c>
      <c r="B2" s="82" t="n">
        <f aca="false">B3</f>
        <v>9231033.6</v>
      </c>
    </row>
    <row collapsed="false" customFormat="false" customHeight="false" hidden="false" ht="14" outlineLevel="0" r="3">
      <c r="A3" s="83" t="s">
        <v>100</v>
      </c>
      <c r="B3" s="84" t="n">
        <v>9231033.6</v>
      </c>
    </row>
    <row collapsed="false" customFormat="false" customHeight="false" hidden="false" ht="14" outlineLevel="0" r="4">
      <c r="A4" s="81" t="s">
        <v>101</v>
      </c>
      <c r="B4" s="82" t="n">
        <f aca="false">B5+B6+B7+B8+B9+B10+B11+B12+B13+B14+B15+B16</f>
        <v>672103.32</v>
      </c>
    </row>
    <row collapsed="false" customFormat="false" customHeight="false" hidden="false" ht="14" outlineLevel="0" r="5">
      <c r="A5" s="85" t="s">
        <v>102</v>
      </c>
      <c r="B5" s="84" t="n">
        <v>11654.7</v>
      </c>
    </row>
    <row collapsed="false" customFormat="false" customHeight="false" hidden="false" ht="14" outlineLevel="0" r="6">
      <c r="A6" s="85" t="s">
        <v>103</v>
      </c>
      <c r="B6" s="84" t="n">
        <v>120000</v>
      </c>
    </row>
    <row collapsed="false" customFormat="false" customHeight="false" hidden="false" ht="14" outlineLevel="0" r="7">
      <c r="A7" s="85" t="s">
        <v>104</v>
      </c>
      <c r="B7" s="84" t="n">
        <v>439512.6</v>
      </c>
    </row>
    <row collapsed="false" customFormat="false" customHeight="false" hidden="false" ht="14" outlineLevel="0" r="8">
      <c r="A8" s="85" t="s">
        <v>105</v>
      </c>
      <c r="B8" s="84" t="n">
        <v>68500</v>
      </c>
    </row>
    <row collapsed="false" customFormat="false" customHeight="false" hidden="false" ht="14" outlineLevel="0" r="9">
      <c r="A9" s="83" t="s">
        <v>106</v>
      </c>
      <c r="B9" s="84" t="n">
        <v>4919.9</v>
      </c>
    </row>
    <row collapsed="false" customFormat="false" customHeight="false" hidden="false" ht="14" outlineLevel="0" r="10">
      <c r="A10" s="83" t="s">
        <v>107</v>
      </c>
      <c r="B10" s="84" t="n">
        <v>17000</v>
      </c>
    </row>
    <row collapsed="false" customFormat="false" customHeight="false" hidden="false" ht="14" outlineLevel="0" r="11">
      <c r="A11" s="83" t="s">
        <v>108</v>
      </c>
      <c r="B11" s="84" t="n">
        <v>1715.72</v>
      </c>
    </row>
    <row collapsed="false" customFormat="false" customHeight="false" hidden="false" ht="14" outlineLevel="0" r="12">
      <c r="A12" s="83" t="s">
        <v>68</v>
      </c>
      <c r="B12" s="84" t="n">
        <v>6000</v>
      </c>
    </row>
    <row collapsed="false" customFormat="false" customHeight="false" hidden="false" ht="14" outlineLevel="0" r="13">
      <c r="A13" s="83" t="s">
        <v>109</v>
      </c>
      <c r="B13" s="84" t="n">
        <v>2000</v>
      </c>
    </row>
    <row collapsed="false" customFormat="false" customHeight="false" hidden="false" ht="14" outlineLevel="0" r="14">
      <c r="A14" s="83" t="s">
        <v>110</v>
      </c>
      <c r="B14" s="84" t="n">
        <v>0</v>
      </c>
    </row>
    <row collapsed="false" customFormat="false" customHeight="false" hidden="false" ht="14" outlineLevel="0" r="15">
      <c r="A15" s="83" t="s">
        <v>111</v>
      </c>
      <c r="B15" s="84" t="n">
        <v>755.4</v>
      </c>
    </row>
    <row collapsed="false" customFormat="false" customHeight="false" hidden="false" ht="14" outlineLevel="0" r="16">
      <c r="A16" s="83" t="s">
        <v>112</v>
      </c>
      <c r="B16" s="84" t="n">
        <v>45</v>
      </c>
    </row>
    <row collapsed="false" customFormat="false" customHeight="false" hidden="false" ht="14" outlineLevel="0" r="17">
      <c r="A17" s="83"/>
      <c r="B17" s="84"/>
    </row>
    <row collapsed="false" customFormat="false" customHeight="false" hidden="false" ht="14" outlineLevel="0" r="18">
      <c r="A18" s="86"/>
      <c r="B18" s="84"/>
    </row>
    <row collapsed="false" customFormat="false" customHeight="false" hidden="false" ht="14.15" outlineLevel="0" r="19">
      <c r="A19" s="87" t="s">
        <v>113</v>
      </c>
      <c r="B19" s="88" t="n">
        <f aca="false">B2-B4</f>
        <v>8558930.28</v>
      </c>
    </row>
    <row collapsed="false" customFormat="false" customHeight="false" hidden="false" ht="14" outlineLevel="0" r="20">
      <c r="A20" s="81" t="s">
        <v>114</v>
      </c>
      <c r="B20" s="82" t="n">
        <v>0</v>
      </c>
    </row>
    <row collapsed="false" customFormat="false" customHeight="false" hidden="false" ht="14" outlineLevel="0" r="21">
      <c r="A21" s="85" t="s">
        <v>115</v>
      </c>
      <c r="B21" s="85" t="n">
        <v>0</v>
      </c>
    </row>
    <row collapsed="false" customFormat="false" customHeight="false" hidden="false" ht="14" outlineLevel="0" r="22">
      <c r="A22" s="81" t="s">
        <v>116</v>
      </c>
      <c r="B22" s="82" t="n">
        <f aca="false">B23</f>
        <v>3951.99</v>
      </c>
    </row>
    <row collapsed="false" customFormat="false" customHeight="false" hidden="false" ht="14" outlineLevel="0" r="23">
      <c r="A23" s="83" t="s">
        <v>117</v>
      </c>
      <c r="B23" s="84" t="n">
        <v>3951.99</v>
      </c>
    </row>
    <row collapsed="false" customFormat="false" customHeight="false" hidden="false" ht="15.2" outlineLevel="0" r="24">
      <c r="A24" s="87" t="s">
        <v>118</v>
      </c>
      <c r="B24" s="88" t="n">
        <f aca="false">B20-B22</f>
        <v>-3951.99</v>
      </c>
    </row>
    <row collapsed="false" customFormat="false" customHeight="false" hidden="false" ht="15.2" outlineLevel="0" r="25">
      <c r="A25" s="89" t="s">
        <v>119</v>
      </c>
      <c r="B25" s="90" t="n">
        <f aca="false">B19+B24</f>
        <v>8554978.29</v>
      </c>
    </row>
    <row collapsed="false" customFormat="false" customHeight="false" hidden="false" ht="14" outlineLevel="0" r="26">
      <c r="A26" s="83" t="s">
        <v>120</v>
      </c>
      <c r="B26" s="84" t="n">
        <f aca="false">-0.3*B25</f>
        <v>-2566493.487</v>
      </c>
    </row>
    <row collapsed="false" customFormat="false" customHeight="false" hidden="false" ht="15.2" outlineLevel="0" r="27">
      <c r="A27" s="89" t="s">
        <v>121</v>
      </c>
      <c r="B27" s="91" t="n">
        <f aca="false">B25+B26</f>
        <v>5988484.803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Roman,Predeterminado"&amp;12&amp;A</oddHeader>
    <oddFooter>&amp;C&amp;"Times New Roman,Predeterminado"&amp;12Página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LibreOffice/3.5$Linux_X86_64 LibreOffice_project/350m1$Build-102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2012-03-26T23:22:05.00Z</dcterms:created>
  <dc:creator>Jorge</dc:creator>
  <cp:lastModifiedBy>Maculada </cp:lastModifiedBy>
  <dcterms:modified xsi:type="dcterms:W3CDTF">2012-03-30T18:21:25.00Z</dcterms:modified>
  <cp:revision>1</cp:revision>
</cp:coreProperties>
</file>